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ysledky" sheetId="1" r:id="rId3"/>
    <sheet state="visible" name="Flighty" sheetId="2" r:id="rId4"/>
  </sheets>
  <definedNames/>
  <calcPr/>
</workbook>
</file>

<file path=xl/sharedStrings.xml><?xml version="1.0" encoding="utf-8"?>
<sst xmlns="http://schemas.openxmlformats.org/spreadsheetml/2006/main" count="224" uniqueCount="61">
  <si>
    <t>LEADERBOARD</t>
  </si>
  <si>
    <t>Women's</t>
  </si>
  <si>
    <r>
      <rPr>
        <sz val="24.0"/>
      </rPr>
      <t xml:space="preserve">Turecko 11/2018 MAXX ROYAL </t>
    </r>
    <r>
      <rPr>
        <b/>
        <sz val="24.0"/>
      </rPr>
      <t>Woman's</t>
    </r>
  </si>
  <si>
    <t>Švihu zdar</t>
  </si>
  <si>
    <t>mezivysledky po x kole</t>
  </si>
  <si>
    <t>HCP</t>
  </si>
  <si>
    <t>Hráč</t>
  </si>
  <si>
    <t>Celkem</t>
  </si>
  <si>
    <t>Birdie</t>
  </si>
  <si>
    <t>Pořadí</t>
  </si>
  <si>
    <t>Misto</t>
  </si>
  <si>
    <t>Cena(200)</t>
  </si>
  <si>
    <t>Za Birdie</t>
  </si>
  <si>
    <t>Turnaj</t>
  </si>
  <si>
    <t>Birdie 10</t>
  </si>
  <si>
    <t>Bednářová B</t>
  </si>
  <si>
    <t>Čepeláková D</t>
  </si>
  <si>
    <t>Drdová J</t>
  </si>
  <si>
    <t>Havlenová H</t>
  </si>
  <si>
    <t>Heresová R</t>
  </si>
  <si>
    <t>Sultan 5.3.</t>
  </si>
  <si>
    <t xml:space="preserve">Lexová </t>
  </si>
  <si>
    <t>Motlová J</t>
  </si>
  <si>
    <t>Polcarová S.</t>
  </si>
  <si>
    <t>Sojková L</t>
  </si>
  <si>
    <t>Kolár T.</t>
  </si>
  <si>
    <t>Hodek</t>
  </si>
  <si>
    <t>Polcar</t>
  </si>
  <si>
    <t>Čepelák</t>
  </si>
  <si>
    <t>Mazánek H.</t>
  </si>
  <si>
    <t>Krkoška</t>
  </si>
  <si>
    <t xml:space="preserve">Drda </t>
  </si>
  <si>
    <t>Kolár</t>
  </si>
  <si>
    <t>Drda L.</t>
  </si>
  <si>
    <t>Pobuda</t>
  </si>
  <si>
    <t>Kabíček</t>
  </si>
  <si>
    <t>Rehák</t>
  </si>
  <si>
    <t>Čepelák H</t>
  </si>
  <si>
    <t>Filípek</t>
  </si>
  <si>
    <t>Heres</t>
  </si>
  <si>
    <t>Mazánek</t>
  </si>
  <si>
    <t>Pasha 6.3.</t>
  </si>
  <si>
    <t>Drda</t>
  </si>
  <si>
    <t>Čepelák H.</t>
  </si>
  <si>
    <t xml:space="preserve">Krkoška </t>
  </si>
  <si>
    <t>Sultan 7.3.</t>
  </si>
  <si>
    <t xml:space="preserve">Pobuda </t>
  </si>
  <si>
    <t>Pasha 8.3.</t>
  </si>
  <si>
    <t xml:space="preserve">Čepelák </t>
  </si>
  <si>
    <t>Drda L</t>
  </si>
  <si>
    <t xml:space="preserve">Čpelák H  </t>
  </si>
  <si>
    <t>Sultan 9.3</t>
  </si>
  <si>
    <t>kolár</t>
  </si>
  <si>
    <t>Pasha 10.3.</t>
  </si>
  <si>
    <t>)</t>
  </si>
  <si>
    <t>Jméno</t>
  </si>
  <si>
    <t>skóre</t>
  </si>
  <si>
    <t>celkem</t>
  </si>
  <si>
    <t xml:space="preserve">Birdie </t>
  </si>
  <si>
    <t>Editovací pole</t>
  </si>
  <si>
    <t>Skóre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</si>
</sst>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€]#,##0.00"/>
    <numFmt numFmtId="165" formatCode="[$€]#,##0"/>
    <numFmt numFmtId="166" formatCode="d.m"/>
    <numFmt numFmtId="167" formatCode="#,##0.00\ [$€-1]"/>
    <numFmt numFmtId="168" formatCode="#,##0.00\ [$Kč-405]"/>
    <numFmt numFmtId="169" formatCode="d.m.yyyy"/>
  </numFmts>
  <fonts count="22">
    <font>
      <sz val="10.0"/>
      <color rgb="FF000000"/>
      <name val="Arial"/>
    </font>
    <font>
      <sz val="24.0"/>
      <color rgb="FFFFFFFF"/>
    </font>
    <font/>
    <font>
      <sz val="24.0"/>
      <color rgb="FF38761D"/>
    </font>
    <font>
      <sz val="18.0"/>
      <color rgb="FF38761D"/>
    </font>
    <font>
      <color rgb="FF38761D"/>
    </font>
    <font>
      <sz val="14.0"/>
      <name val="Arial"/>
    </font>
    <font>
      <sz val="14.0"/>
    </font>
    <font>
      <color rgb="FFB7B7B7"/>
    </font>
    <font>
      <color rgb="FFCCCCCC"/>
    </font>
    <font>
      <sz val="12.0"/>
    </font>
    <font>
      <color rgb="FF999999"/>
    </font>
    <font>
      <sz val="14.0"/>
      <color rgb="FFFFFFFF"/>
    </font>
    <font>
      <sz val="10.0"/>
      <color rgb="FFFF0000"/>
      <name val="Arial"/>
    </font>
    <font>
      <sz val="11.0"/>
      <name val="Arial"/>
    </font>
    <font>
      <sz val="10.0"/>
      <name val="Arial"/>
    </font>
    <font>
      <b/>
      <sz val="14.0"/>
      <name val="Arial"/>
    </font>
    <font>
      <b/>
      <sz val="14.0"/>
      <color rgb="FF000000"/>
      <name val="Inconsolata"/>
    </font>
    <font>
      <b/>
    </font>
    <font>
      <sz val="9.0"/>
      <color rgb="FFFFFFFF"/>
      <name val="Arial"/>
    </font>
    <font>
      <b/>
      <sz val="12.0"/>
    </font>
    <font>
      <name val="Arial"/>
    </font>
  </fonts>
  <fills count="13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F3F3F3"/>
        <bgColor rgb="FFF3F3F3"/>
      </patternFill>
    </fill>
    <fill>
      <patternFill patternType="solid">
        <fgColor rgb="FF666666"/>
        <bgColor rgb="FF666666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2" fontId="1" numFmtId="0" xfId="0" applyAlignment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center" readingOrder="0"/>
    </xf>
    <xf borderId="2" fillId="3" fontId="3" numFmtId="0" xfId="0" applyAlignment="1" applyBorder="1" applyFill="1" applyFont="1">
      <alignment readingOrder="0"/>
    </xf>
    <xf borderId="2" fillId="3" fontId="3" numFmtId="0" xfId="0" applyAlignment="1" applyBorder="1" applyFont="1">
      <alignment horizontal="center" readingOrder="0"/>
    </xf>
    <xf borderId="2" fillId="3" fontId="5" numFmtId="0" xfId="0" applyBorder="1" applyFont="1"/>
    <xf borderId="1" fillId="3" fontId="5" numFmtId="0" xfId="0" applyBorder="1" applyFont="1"/>
    <xf borderId="2" fillId="3" fontId="5" numFmtId="0" xfId="0" applyAlignment="1" applyBorder="1" applyFont="1">
      <alignment readingOrder="0"/>
    </xf>
    <xf borderId="0" fillId="2" fontId="6" numFmtId="0" xfId="0" applyAlignment="1" applyFon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readingOrder="0"/>
    </xf>
    <xf borderId="0" fillId="0" fontId="8" numFmtId="0" xfId="0" applyFont="1"/>
    <xf borderId="3" fillId="0" fontId="2" numFmtId="0" xfId="0" applyBorder="1" applyFont="1"/>
    <xf borderId="0" fillId="0" fontId="9" numFmtId="164" xfId="0" applyFont="1" applyNumberFormat="1"/>
    <xf borderId="4" fillId="3" fontId="10" numFmtId="165" xfId="0" applyAlignment="1" applyBorder="1" applyFont="1" applyNumberFormat="1">
      <alignment horizontal="center" readingOrder="0"/>
    </xf>
    <xf borderId="0" fillId="0" fontId="11" numFmtId="0" xfId="0" applyFont="1"/>
    <xf borderId="0" fillId="4" fontId="2" numFmtId="0" xfId="0" applyFill="1" applyFont="1"/>
    <xf borderId="0" fillId="4" fontId="12" numFmtId="0" xfId="0" applyAlignment="1" applyFont="1">
      <alignment horizontal="center" readingOrder="0"/>
    </xf>
    <xf borderId="0" fillId="2" fontId="13" numFmtId="0" xfId="0" applyAlignment="1" applyFont="1">
      <alignment horizontal="center" readingOrder="0" vertical="center"/>
    </xf>
    <xf borderId="4" fillId="0" fontId="0" numFmtId="0" xfId="0" applyAlignment="1" applyBorder="1" applyFont="1">
      <alignment horizontal="center" readingOrder="0" vertical="center"/>
    </xf>
    <xf borderId="4" fillId="0" fontId="13" numFmtId="0" xfId="0" applyAlignment="1" applyBorder="1" applyFont="1">
      <alignment horizontal="center" readingOrder="0" vertical="center"/>
    </xf>
    <xf borderId="4" fillId="5" fontId="6" numFmtId="166" xfId="0" applyAlignment="1" applyBorder="1" applyFill="1" applyFont="1" applyNumberFormat="1">
      <alignment horizontal="center" readingOrder="0" vertical="center"/>
    </xf>
    <xf borderId="4" fillId="5" fontId="6" numFmtId="0" xfId="0" applyAlignment="1" applyBorder="1" applyFont="1">
      <alignment horizontal="center" readingOrder="0" vertical="center"/>
    </xf>
    <xf borderId="4" fillId="0" fontId="14" numFmtId="0" xfId="0" applyAlignment="1" applyBorder="1" applyFont="1">
      <alignment horizontal="center" readingOrder="0" vertical="center"/>
    </xf>
    <xf borderId="4" fillId="0" fontId="2" numFmtId="0" xfId="0" applyAlignment="1" applyBorder="1" applyFont="1">
      <alignment readingOrder="0"/>
    </xf>
    <xf borderId="4" fillId="6" fontId="2" numFmtId="0" xfId="0" applyAlignment="1" applyBorder="1" applyFill="1" applyFont="1">
      <alignment readingOrder="0"/>
    </xf>
    <xf borderId="4" fillId="5" fontId="15" numFmtId="0" xfId="0" applyAlignment="1" applyBorder="1" applyFont="1">
      <alignment horizontal="center" readingOrder="0" vertical="center"/>
    </xf>
    <xf borderId="4" fillId="0" fontId="6" numFmtId="0" xfId="0" applyAlignment="1" applyBorder="1" applyFont="1">
      <alignment horizontal="center" readingOrder="0" vertical="center"/>
    </xf>
    <xf borderId="4" fillId="0" fontId="16" numFmtId="0" xfId="0" applyAlignment="1" applyBorder="1" applyFont="1">
      <alignment horizontal="center" readingOrder="0" vertical="center"/>
    </xf>
    <xf borderId="0" fillId="7" fontId="17" numFmtId="0" xfId="0" applyFill="1" applyFont="1"/>
    <xf borderId="4" fillId="0" fontId="2" numFmtId="164" xfId="0" applyAlignment="1" applyBorder="1" applyFont="1" applyNumberFormat="1">
      <alignment readingOrder="0"/>
    </xf>
    <xf borderId="4" fillId="8" fontId="10" numFmtId="0" xfId="0" applyAlignment="1" applyBorder="1" applyFill="1" applyFont="1">
      <alignment horizontal="center" readingOrder="0"/>
    </xf>
    <xf borderId="4" fillId="3" fontId="10" numFmtId="0" xfId="0" applyAlignment="1" applyBorder="1" applyFont="1">
      <alignment horizontal="center" readingOrder="0"/>
    </xf>
    <xf borderId="4" fillId="0" fontId="2" numFmtId="0" xfId="0" applyBorder="1" applyFont="1"/>
    <xf borderId="4" fillId="9" fontId="15" numFmtId="0" xfId="0" applyAlignment="1" applyBorder="1" applyFill="1" applyFont="1">
      <alignment horizontal="center" readingOrder="0" vertical="center"/>
    </xf>
    <xf borderId="4" fillId="8" fontId="15" numFmtId="0" xfId="0" applyAlignment="1" applyBorder="1" applyFont="1">
      <alignment horizontal="center" readingOrder="0" vertical="center"/>
    </xf>
    <xf borderId="4" fillId="0" fontId="2" numFmtId="167" xfId="0" applyAlignment="1" applyBorder="1" applyFont="1" applyNumberFormat="1">
      <alignment readingOrder="0"/>
    </xf>
    <xf borderId="5" fillId="10" fontId="2" numFmtId="0" xfId="0" applyAlignment="1" applyBorder="1" applyFill="1" applyFont="1">
      <alignment readingOrder="0"/>
    </xf>
    <xf borderId="4" fillId="0" fontId="2" numFmtId="168" xfId="0" applyAlignment="1" applyBorder="1" applyFont="1" applyNumberFormat="1">
      <alignment readingOrder="0"/>
    </xf>
    <xf borderId="6" fillId="10" fontId="2" numFmtId="20" xfId="0" applyAlignment="1" applyBorder="1" applyFont="1" applyNumberFormat="1">
      <alignment readingOrder="0"/>
    </xf>
    <xf borderId="7" fillId="10" fontId="2" numFmtId="20" xfId="0" applyAlignment="1" applyBorder="1" applyFont="1" applyNumberFormat="1">
      <alignment readingOrder="0"/>
    </xf>
    <xf borderId="3" fillId="0" fontId="2" numFmtId="169" xfId="0" applyAlignment="1" applyBorder="1" applyFont="1" applyNumberFormat="1">
      <alignment readingOrder="0"/>
    </xf>
    <xf borderId="4" fillId="11" fontId="2" numFmtId="0" xfId="0" applyAlignment="1" applyBorder="1" applyFill="1" applyFont="1">
      <alignment readingOrder="0"/>
    </xf>
    <xf borderId="8" fillId="0" fontId="2" numFmtId="0" xfId="0" applyBorder="1" applyFont="1"/>
    <xf borderId="3" fillId="0" fontId="2" numFmtId="0" xfId="0" applyAlignment="1" applyBorder="1" applyFont="1">
      <alignment readingOrder="0"/>
    </xf>
    <xf borderId="4" fillId="0" fontId="10" numFmtId="0" xfId="0" applyAlignment="1" applyBorder="1" applyFont="1">
      <alignment horizontal="center" readingOrder="0"/>
    </xf>
    <xf borderId="0" fillId="11" fontId="2" numFmtId="0" xfId="0" applyFont="1"/>
    <xf borderId="4" fillId="7" fontId="2" numFmtId="0" xfId="0" applyAlignment="1" applyBorder="1" applyFont="1">
      <alignment readingOrder="0"/>
    </xf>
    <xf borderId="4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center"/>
    </xf>
    <xf borderId="4" fillId="11" fontId="2" numFmtId="0" xfId="0" applyAlignment="1" applyBorder="1" applyFont="1">
      <alignment horizontal="center" readingOrder="0"/>
    </xf>
    <xf borderId="6" fillId="10" fontId="2" numFmtId="0" xfId="0" applyBorder="1" applyFont="1"/>
    <xf borderId="7" fillId="10" fontId="2" numFmtId="0" xfId="0" applyBorder="1" applyFont="1"/>
    <xf borderId="7" fillId="10" fontId="2" numFmtId="20" xfId="0" applyAlignment="1" applyBorder="1" applyFont="1" applyNumberFormat="1">
      <alignment horizontal="center" readingOrder="0"/>
    </xf>
    <xf borderId="4" fillId="0" fontId="18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/>
    </xf>
    <xf borderId="0" fillId="2" fontId="19" numFmtId="0" xfId="0" applyAlignment="1" applyFont="1">
      <alignment horizontal="left" readingOrder="0" vertical="center"/>
    </xf>
    <xf borderId="0" fillId="2" fontId="2" numFmtId="0" xfId="0" applyAlignment="1" applyFont="1">
      <alignment vertical="center"/>
    </xf>
    <xf borderId="0" fillId="0" fontId="15" numFmtId="0" xfId="0" applyAlignment="1" applyFont="1">
      <alignment horizontal="center" readingOrder="0" vertical="center"/>
    </xf>
    <xf borderId="5" fillId="0" fontId="15" numFmtId="0" xfId="0" applyAlignment="1" applyBorder="1" applyFont="1">
      <alignment horizontal="center" readingOrder="0" vertical="center"/>
    </xf>
    <xf borderId="6" fillId="0" fontId="15" numFmtId="0" xfId="0" applyAlignment="1" applyBorder="1" applyFont="1">
      <alignment horizontal="center" readingOrder="0" vertical="center"/>
    </xf>
    <xf borderId="7" fillId="0" fontId="15" numFmtId="0" xfId="0" applyAlignment="1" applyBorder="1" applyFont="1">
      <alignment horizontal="center" readingOrder="0" vertical="center"/>
    </xf>
    <xf borderId="0" fillId="0" fontId="2" numFmtId="165" xfId="0" applyFont="1" applyNumberFormat="1"/>
    <xf borderId="0" fillId="0" fontId="20" numFmtId="0" xfId="0" applyAlignment="1" applyFont="1">
      <alignment horizontal="center" readingOrder="0"/>
    </xf>
    <xf borderId="3" fillId="10" fontId="20" numFmtId="0" xfId="0" applyAlignment="1" applyBorder="1" applyFont="1">
      <alignment horizontal="center" readingOrder="0"/>
    </xf>
    <xf borderId="0" fillId="10" fontId="20" numFmtId="0" xfId="0" applyAlignment="1" applyFont="1">
      <alignment horizontal="center" readingOrder="0"/>
    </xf>
    <xf borderId="0" fillId="10" fontId="20" numFmtId="0" xfId="0" applyAlignment="1" applyFont="1">
      <alignment horizontal="center"/>
    </xf>
    <xf borderId="9" fillId="12" fontId="2" numFmtId="0" xfId="0" applyAlignment="1" applyBorder="1" applyFill="1" applyFont="1">
      <alignment horizontal="center" readingOrder="0"/>
    </xf>
    <xf borderId="0" fillId="0" fontId="2" numFmtId="169" xfId="0" applyAlignment="1" applyFont="1" applyNumberFormat="1">
      <alignment readingOrder="0"/>
    </xf>
    <xf borderId="0" fillId="5" fontId="2" numFmtId="0" xfId="0" applyAlignment="1" applyFont="1">
      <alignment readingOrder="0"/>
    </xf>
    <xf borderId="9" fillId="5" fontId="2" numFmtId="0" xfId="0" applyAlignment="1" applyBorder="1" applyFont="1">
      <alignment readingOrder="0"/>
    </xf>
    <xf borderId="0" fillId="5" fontId="2" numFmtId="0" xfId="0" applyFont="1"/>
    <xf borderId="9" fillId="5" fontId="2" numFmtId="0" xfId="0" applyBorder="1" applyFont="1"/>
    <xf borderId="0" fillId="8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5" fillId="0" fontId="2" numFmtId="0" xfId="0" applyAlignment="1" applyBorder="1" applyFont="1">
      <alignment horizontal="center" readingOrder="0"/>
    </xf>
    <xf borderId="6" fillId="0" fontId="2" numFmtId="0" xfId="0" applyAlignment="1" applyBorder="1" applyFont="1">
      <alignment horizontal="center" readingOrder="0"/>
    </xf>
    <xf borderId="7" fillId="0" fontId="2" numFmtId="0" xfId="0" applyAlignment="1" applyBorder="1" applyFont="1">
      <alignment readingOrder="0"/>
    </xf>
    <xf borderId="9" fillId="12" fontId="2" numFmtId="0" xfId="0" applyAlignment="1" applyBorder="1" applyFont="1">
      <alignment readingOrder="0"/>
    </xf>
    <xf borderId="3" fillId="0" fontId="2" numFmtId="169" xfId="0" applyBorder="1" applyFont="1" applyNumberFormat="1"/>
    <xf borderId="9" fillId="12" fontId="2" numFmtId="0" xfId="0" applyBorder="1" applyFont="1"/>
    <xf borderId="0" fillId="0" fontId="2" numFmtId="0" xfId="0" applyAlignment="1" applyFont="1">
      <alignment vertical="center"/>
    </xf>
    <xf borderId="0" fillId="0" fontId="21" numFmtId="169" xfId="0" applyAlignment="1" applyFont="1" applyNumberFormat="1">
      <alignment horizontal="right" vertical="bottom"/>
    </xf>
    <xf borderId="3" fillId="0" fontId="2" numFmtId="0" xfId="0" applyAlignment="1" applyBorder="1" applyFont="1">
      <alignment horizontal="center" readingOrder="0"/>
    </xf>
    <xf borderId="9" fillId="0" fontId="2" numFmtId="0" xfId="0" applyAlignment="1" applyBorder="1" applyFont="1">
      <alignment readingOrder="0"/>
    </xf>
    <xf borderId="10" fillId="5" fontId="2" numFmtId="0" xfId="0" applyBorder="1" applyFont="1"/>
    <xf borderId="11" fillId="5" fontId="2" numFmtId="0" xfId="0" applyBorder="1" applyFont="1"/>
    <xf borderId="10" fillId="0" fontId="2" numFmtId="0" xfId="0" applyBorder="1" applyFont="1"/>
    <xf borderId="10" fillId="5" fontId="2" numFmtId="0" xfId="0" applyAlignment="1" applyBorder="1" applyFont="1">
      <alignment readingOrder="0"/>
    </xf>
  </cellXfs>
  <cellStyles count="1">
    <cellStyle xfId="0" name="Normal" builtinId="0"/>
  </cellStyles>
  <dxfs count="2">
    <dxf>
      <font>
        <color rgb="FFD9D9D9"/>
      </font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314325</xdr:colOff>
      <xdr:row>0</xdr:row>
      <xdr:rowOff>257175</xdr:rowOff>
    </xdr:from>
    <xdr:ext cx="1676400" cy="876300"/>
    <xdr:pic>
      <xdr:nvPicPr>
        <xdr:cNvPr id="0" name="image1.pn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4.43" defaultRowHeight="15.75"/>
  <cols>
    <col customWidth="1" min="1" max="1" width="4.86"/>
    <col customWidth="1" min="2" max="2" width="6.43"/>
    <col customWidth="1" min="3" max="3" width="19.0"/>
    <col customWidth="1" min="4" max="5" width="10.0"/>
    <col customWidth="1" min="6" max="6" width="13.0"/>
    <col customWidth="1" min="7" max="11" width="10.0"/>
    <col customWidth="1" min="12" max="12" width="8.43"/>
    <col customWidth="1" min="13" max="13" width="6.71"/>
    <col customWidth="1" min="14" max="14" width="1.0"/>
    <col customWidth="1" min="15" max="15" width="5.86"/>
    <col customWidth="1" min="16" max="16" width="10.0"/>
    <col customWidth="1" min="17" max="17" width="12.43"/>
    <col customWidth="1" min="24" max="24" width="4.29"/>
  </cols>
  <sheetData>
    <row r="1" ht="25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/>
      <c r="B2" s="4"/>
      <c r="C2" s="5" t="s">
        <v>1</v>
      </c>
      <c r="D2" s="6" t="s">
        <v>2</v>
      </c>
      <c r="E2" s="7"/>
      <c r="F2" s="7"/>
      <c r="G2" s="7"/>
      <c r="H2" s="7"/>
      <c r="I2" s="7"/>
      <c r="J2" s="7"/>
      <c r="K2" s="7"/>
      <c r="L2" s="7"/>
      <c r="M2" s="8"/>
      <c r="N2" s="2"/>
      <c r="O2" s="9"/>
      <c r="P2" s="10"/>
      <c r="Q2" s="6"/>
      <c r="R2" s="6"/>
      <c r="S2" s="6"/>
      <c r="T2" s="6" t="s">
        <v>3</v>
      </c>
      <c r="U2" s="8"/>
      <c r="V2" s="8"/>
      <c r="W2" s="8"/>
      <c r="X2" s="2"/>
    </row>
    <row r="3">
      <c r="A3" s="11"/>
      <c r="B3" s="12"/>
      <c r="C3" s="12"/>
      <c r="D3" s="12"/>
      <c r="E3" s="12"/>
      <c r="F3" s="12"/>
      <c r="G3" s="13"/>
      <c r="H3" s="13"/>
      <c r="I3" s="13"/>
      <c r="L3" s="14">
        <f>SUM(L5:L28)</f>
        <v>3</v>
      </c>
      <c r="N3" s="2"/>
      <c r="O3" s="15"/>
      <c r="P3" s="16">
        <f>SUM(P5:P20)</f>
        <v>90</v>
      </c>
      <c r="Q3" s="17">
        <f>S3/SUM(L5:L28)</f>
        <v>26.66666667</v>
      </c>
      <c r="R3" s="18">
        <f t="shared" ref="R3:S3" si="1">SUM(R5:R28)</f>
        <v>90</v>
      </c>
      <c r="S3" s="14">
        <f t="shared" si="1"/>
        <v>80</v>
      </c>
      <c r="T3" s="19"/>
      <c r="U3" s="20" t="s">
        <v>4</v>
      </c>
      <c r="X3" s="2"/>
    </row>
    <row r="4">
      <c r="A4" s="21"/>
      <c r="B4" s="22" t="s">
        <v>5</v>
      </c>
      <c r="C4" s="23" t="s">
        <v>6</v>
      </c>
      <c r="D4" s="24">
        <v>43408.0</v>
      </c>
      <c r="E4" s="24">
        <v>43409.0</v>
      </c>
      <c r="F4" s="24">
        <v>43410.0</v>
      </c>
      <c r="G4" s="24">
        <v>43411.0</v>
      </c>
      <c r="H4" s="24">
        <v>43412.0</v>
      </c>
      <c r="I4" s="24">
        <v>43413.0</v>
      </c>
      <c r="J4" s="25"/>
      <c r="K4" s="26" t="s">
        <v>7</v>
      </c>
      <c r="L4" s="26" t="s">
        <v>8</v>
      </c>
      <c r="M4" s="27" t="s">
        <v>9</v>
      </c>
      <c r="N4" s="2"/>
      <c r="O4" s="28" t="s">
        <v>10</v>
      </c>
      <c r="P4" s="28" t="s">
        <v>11</v>
      </c>
      <c r="Q4" s="28" t="s">
        <v>12</v>
      </c>
      <c r="R4" s="28" t="s">
        <v>13</v>
      </c>
      <c r="S4" s="28" t="s">
        <v>14</v>
      </c>
      <c r="T4" s="28">
        <v>2.0</v>
      </c>
      <c r="U4" s="28">
        <v>3.0</v>
      </c>
      <c r="V4" s="28">
        <v>4.0</v>
      </c>
      <c r="W4" s="28">
        <v>5.0</v>
      </c>
      <c r="X4" s="2"/>
    </row>
    <row r="5">
      <c r="A5" s="11"/>
      <c r="B5" s="29">
        <v>36.0</v>
      </c>
      <c r="C5" s="25" t="s">
        <v>15</v>
      </c>
      <c r="D5" s="30">
        <f>IF(SUM(E32)&lt;0,"",SUM(E32))</f>
        <v>93</v>
      </c>
      <c r="E5" s="30" t="str">
        <f>IF(SUM(E33)&lt;0,"",SUM(E33))</f>
        <v/>
      </c>
      <c r="F5" s="30">
        <f>IF(SUM(E34)&lt;0,"",SUM(E34))</f>
        <v>106</v>
      </c>
      <c r="G5" s="30">
        <f>IF(SUM(E35)&lt;0,"",SUM(E35))</f>
        <v>103</v>
      </c>
      <c r="H5" s="30" t="str">
        <f>IF(SUM(E36)&lt;0,"",SUM(E36))</f>
        <v/>
      </c>
      <c r="I5" s="30" t="str">
        <f>IF(SUM(E37)&lt;0,"",SUM(E37))</f>
        <v/>
      </c>
      <c r="J5" s="30" t="str">
        <f>IF(SUM(E38)&lt;0,"",SUM(E38))</f>
        <v/>
      </c>
      <c r="K5" s="31">
        <f t="shared" ref="K5:K19" si="2">IF(SUM(D5:J5)&lt;0,"",SUM(D5:J5))</f>
        <v>302</v>
      </c>
      <c r="L5" s="30" t="str">
        <f>F31</f>
        <v/>
      </c>
      <c r="M5" s="32">
        <f t="shared" ref="M5:M18" si="3">rank(K5,$K$5:$K$28,1)</f>
        <v>8</v>
      </c>
      <c r="N5" s="2"/>
      <c r="O5" s="27">
        <f t="shared" ref="O5:O28" si="4">K5+(6*B5)</f>
        <v>518</v>
      </c>
      <c r="P5" s="33">
        <v>40.0</v>
      </c>
      <c r="Q5" s="17">
        <f>Q3*L5</f>
        <v>0</v>
      </c>
      <c r="R5" s="34">
        <v>10.0</v>
      </c>
      <c r="S5" s="34">
        <v>10.0</v>
      </c>
      <c r="T5" s="35">
        <f t="shared" ref="T5:T28" si="5">D5+E5</f>
        <v>93</v>
      </c>
      <c r="U5" s="36">
        <f t="shared" ref="U5:U28" si="6">D5+E5+F5</f>
        <v>199</v>
      </c>
      <c r="V5" s="36">
        <f t="shared" ref="V5:V28" si="7"> D5+E5+F5+G5</f>
        <v>302</v>
      </c>
      <c r="W5" s="36">
        <f t="shared" ref="W5:W28" si="8"> D5+E5+F5+G5+H5</f>
        <v>302</v>
      </c>
      <c r="X5" s="2"/>
      <c r="Y5" t="str">
        <f>Y6</f>
        <v/>
      </c>
    </row>
    <row r="6">
      <c r="A6" s="11"/>
      <c r="B6" s="37">
        <v>27.6</v>
      </c>
      <c r="C6" s="25" t="s">
        <v>16</v>
      </c>
      <c r="D6" s="30">
        <f>IF(SUM(E41)&lt;0,"",SUM(E41))</f>
        <v>92.4</v>
      </c>
      <c r="E6" s="30" t="str">
        <f>IF(SUM(E42)&lt;0,"",SUM(E42))</f>
        <v/>
      </c>
      <c r="F6" s="30">
        <f>IF(SUM(E43)&lt;0,"",SUM(E43))</f>
        <v>89.4</v>
      </c>
      <c r="G6" s="30">
        <f>IF(SUM(E44)&lt;0,"",SUM(E44))</f>
        <v>95.4</v>
      </c>
      <c r="H6" s="30" t="str">
        <f>IF(SUM(E45)&lt;0,"",SUM(E45))</f>
        <v/>
      </c>
      <c r="I6" s="30" t="str">
        <f>IF(SUM(E46)&lt;0,"",SUM(E46))</f>
        <v/>
      </c>
      <c r="J6" s="30" t="str">
        <f>IF(SUM(E47)&lt;0,"",SUM(E47))</f>
        <v/>
      </c>
      <c r="K6" s="31">
        <f t="shared" si="2"/>
        <v>277.2</v>
      </c>
      <c r="L6" s="30">
        <f>F40</f>
        <v>0</v>
      </c>
      <c r="M6" s="32">
        <f t="shared" si="3"/>
        <v>6</v>
      </c>
      <c r="N6" s="2"/>
      <c r="O6" s="27">
        <f t="shared" si="4"/>
        <v>442.8</v>
      </c>
      <c r="P6" s="33">
        <v>30.0</v>
      </c>
      <c r="Q6" s="17">
        <f>Q3*L6</f>
        <v>0</v>
      </c>
      <c r="R6" s="34">
        <v>10.0</v>
      </c>
      <c r="S6" s="34">
        <v>10.0</v>
      </c>
      <c r="T6" s="35">
        <f t="shared" si="5"/>
        <v>92.4</v>
      </c>
      <c r="U6" s="36">
        <f t="shared" si="6"/>
        <v>181.8</v>
      </c>
      <c r="V6" s="36">
        <f t="shared" si="7"/>
        <v>277.2</v>
      </c>
      <c r="W6" s="36">
        <f t="shared" si="8"/>
        <v>277.2</v>
      </c>
      <c r="X6" s="2"/>
    </row>
    <row r="7">
      <c r="A7" s="11"/>
      <c r="B7" s="37">
        <v>31.0</v>
      </c>
      <c r="C7" s="25" t="s">
        <v>17</v>
      </c>
      <c r="D7" s="30">
        <f>IF(SUM(E50)&lt;0,"",SUM(E50))</f>
        <v>77</v>
      </c>
      <c r="E7" s="30">
        <f>IF(SUM(E51)&lt;0,"",SUM(E51))</f>
        <v>97</v>
      </c>
      <c r="F7" s="30" t="str">
        <f>IF(SUM(E52)&lt;0,"",SUM(E52))</f>
        <v/>
      </c>
      <c r="G7" s="30">
        <f>IF(SUM(E53)&lt;0,"",SUM(E53))</f>
        <v>93</v>
      </c>
      <c r="H7" s="30" t="str">
        <f>IF(SUM(E54)&lt;0,"",SUM(E54))</f>
        <v/>
      </c>
      <c r="I7" s="30" t="str">
        <f>IF(SUM(E55)&lt;0,"",SUM(E55))</f>
        <v/>
      </c>
      <c r="J7" s="30" t="str">
        <f>IF(SUM(E56)&lt;0,"",SUM(E56))</f>
        <v/>
      </c>
      <c r="K7" s="31">
        <f t="shared" si="2"/>
        <v>267</v>
      </c>
      <c r="L7" s="30">
        <f>F49</f>
        <v>1</v>
      </c>
      <c r="M7" s="32">
        <f t="shared" si="3"/>
        <v>5</v>
      </c>
      <c r="N7" s="2"/>
      <c r="O7" s="27">
        <f t="shared" si="4"/>
        <v>453</v>
      </c>
      <c r="P7" s="33">
        <v>20.0</v>
      </c>
      <c r="Q7" s="17">
        <f>Q3*L7</f>
        <v>26.66666667</v>
      </c>
      <c r="R7" s="34">
        <v>10.0</v>
      </c>
      <c r="S7" s="34">
        <v>10.0</v>
      </c>
      <c r="T7" s="35">
        <f t="shared" si="5"/>
        <v>174</v>
      </c>
      <c r="U7" s="36">
        <f t="shared" si="6"/>
        <v>174</v>
      </c>
      <c r="V7" s="36">
        <f t="shared" si="7"/>
        <v>267</v>
      </c>
      <c r="W7" s="36">
        <f t="shared" si="8"/>
        <v>267</v>
      </c>
      <c r="X7" s="2"/>
    </row>
    <row r="8">
      <c r="A8" s="11"/>
      <c r="B8" s="37">
        <v>28.4</v>
      </c>
      <c r="C8" s="25" t="s">
        <v>18</v>
      </c>
      <c r="D8" s="30">
        <f>IF(SUM(E59)&lt;0,"",SUM(E59))</f>
        <v>77.6</v>
      </c>
      <c r="E8" s="30" t="str">
        <f>IF(SUM(E60)&lt;0,"",SUM(E60))</f>
        <v/>
      </c>
      <c r="F8" s="30">
        <f>IF(SUM(E61)&lt;0,"",SUM(E61))</f>
        <v>80.6</v>
      </c>
      <c r="G8" s="30">
        <f>IF(SUM(E62)&lt;0,"",SUM(E62))</f>
        <v>90.6</v>
      </c>
      <c r="H8" s="30" t="str">
        <f>IF(SUM(E63)&lt;0,"",SUM(E63))</f>
        <v/>
      </c>
      <c r="I8" s="30" t="str">
        <f>IF(SUM(E64)&lt;0,"",SUM(E64))</f>
        <v/>
      </c>
      <c r="J8" s="30" t="str">
        <f>IF(SUM(E65)&lt;0,"",SUM(E65))</f>
        <v/>
      </c>
      <c r="K8" s="31">
        <f t="shared" si="2"/>
        <v>248.8</v>
      </c>
      <c r="L8" s="30">
        <f>F58</f>
        <v>1</v>
      </c>
      <c r="M8" s="32">
        <f t="shared" si="3"/>
        <v>1</v>
      </c>
      <c r="N8" s="2"/>
      <c r="O8" s="27">
        <f t="shared" si="4"/>
        <v>419.2</v>
      </c>
      <c r="P8" s="33">
        <v>0.0</v>
      </c>
      <c r="Q8" s="17">
        <f>Q3*L8</f>
        <v>26.66666667</v>
      </c>
      <c r="R8" s="34">
        <v>10.0</v>
      </c>
      <c r="S8" s="34">
        <v>10.0</v>
      </c>
      <c r="T8" s="35">
        <f t="shared" si="5"/>
        <v>77.6</v>
      </c>
      <c r="U8" s="36">
        <f t="shared" si="6"/>
        <v>158.2</v>
      </c>
      <c r="V8" s="36">
        <f t="shared" si="7"/>
        <v>248.8</v>
      </c>
      <c r="W8" s="36">
        <f t="shared" si="8"/>
        <v>248.8</v>
      </c>
      <c r="X8" s="2"/>
    </row>
    <row r="9">
      <c r="A9" s="11"/>
      <c r="B9" s="38">
        <v>25.2</v>
      </c>
      <c r="C9" s="25" t="s">
        <v>19</v>
      </c>
      <c r="D9" s="30">
        <f>IF(SUM(E68)&lt;0,"",SUM(E68))</f>
        <v>86.8</v>
      </c>
      <c r="E9" s="30">
        <f>IF(SUM(E69)&lt;0,"",SUM(E69))</f>
        <v>91.8</v>
      </c>
      <c r="F9" s="30">
        <f>IF(SUM(E70)&lt;0,"",SUM(E70))</f>
        <v>92.8</v>
      </c>
      <c r="G9" s="30">
        <f>IF(SUM(E71)&lt;0,"",SUM(E71))</f>
        <v>97.8</v>
      </c>
      <c r="H9" s="30" t="str">
        <f>IF(SUM(E72)&lt;0,"",SUM(E72))</f>
        <v/>
      </c>
      <c r="I9" s="30" t="str">
        <f>IF(SUM(E73)&lt;0,"",SUM(E73))</f>
        <v/>
      </c>
      <c r="J9" s="30" t="str">
        <f>IF(SUM(E74)&lt;0,"",SUM(E74))</f>
        <v/>
      </c>
      <c r="K9" s="31">
        <f t="shared" si="2"/>
        <v>369.2</v>
      </c>
      <c r="L9" s="30">
        <f>F67</f>
        <v>0</v>
      </c>
      <c r="M9" s="32">
        <f t="shared" si="3"/>
        <v>9</v>
      </c>
      <c r="N9" s="2"/>
      <c r="O9" s="27">
        <f t="shared" si="4"/>
        <v>520.4</v>
      </c>
      <c r="P9" s="39">
        <v>0.0</v>
      </c>
      <c r="Q9" s="17">
        <f>Q3*L9</f>
        <v>0</v>
      </c>
      <c r="R9" s="34">
        <v>10.0</v>
      </c>
      <c r="S9" s="34">
        <v>10.0</v>
      </c>
      <c r="T9" s="35">
        <f t="shared" si="5"/>
        <v>178.6</v>
      </c>
      <c r="U9" s="36">
        <f t="shared" si="6"/>
        <v>271.4</v>
      </c>
      <c r="V9" s="36">
        <f t="shared" si="7"/>
        <v>369.2</v>
      </c>
      <c r="W9" s="36">
        <f t="shared" si="8"/>
        <v>369.2</v>
      </c>
      <c r="X9" s="2"/>
    </row>
    <row r="10">
      <c r="A10" s="11"/>
      <c r="B10" s="38">
        <v>17.5</v>
      </c>
      <c r="C10" s="25" t="s">
        <v>21</v>
      </c>
      <c r="D10" s="30">
        <f>IF(SUM(E77)&lt;0,"",SUM(E77))</f>
        <v>86.5</v>
      </c>
      <c r="E10" s="30" t="str">
        <f>IF(SUM(E78)&lt;0,"",SUM(E78))</f>
        <v/>
      </c>
      <c r="F10" s="30">
        <f>IF(SUM(E79)&lt;0,"",SUM(E79))</f>
        <v>84.5</v>
      </c>
      <c r="G10" s="30">
        <f>IF(SUM(E80)&lt;0,"",SUM(E80))</f>
        <v>93.5</v>
      </c>
      <c r="H10" s="30" t="str">
        <f>IF(SUM(E81)&lt;0,"",SUM(E81))</f>
        <v/>
      </c>
      <c r="I10" s="30" t="str">
        <f>IF(SUM(E82)&lt;0,"",SUM(E82))</f>
        <v/>
      </c>
      <c r="J10" s="30" t="str">
        <f>IF(SUM(E83)&lt;0,"",SUM(E83))</f>
        <v/>
      </c>
      <c r="K10" s="31">
        <f t="shared" si="2"/>
        <v>264.5</v>
      </c>
      <c r="L10" s="30">
        <f>F76</f>
        <v>1</v>
      </c>
      <c r="M10" s="32">
        <f t="shared" si="3"/>
        <v>3</v>
      </c>
      <c r="N10" s="2"/>
      <c r="O10" s="27">
        <f t="shared" si="4"/>
        <v>369.5</v>
      </c>
      <c r="P10" s="41">
        <v>0.0</v>
      </c>
      <c r="Q10" s="17">
        <f>Q3*L10</f>
        <v>26.66666667</v>
      </c>
      <c r="R10" s="34">
        <v>10.0</v>
      </c>
      <c r="S10" s="34">
        <v>10.0</v>
      </c>
      <c r="T10" s="35">
        <f t="shared" si="5"/>
        <v>86.5</v>
      </c>
      <c r="U10" s="36">
        <f t="shared" si="6"/>
        <v>171</v>
      </c>
      <c r="V10" s="36">
        <f t="shared" si="7"/>
        <v>264.5</v>
      </c>
      <c r="W10" s="36">
        <f t="shared" si="8"/>
        <v>264.5</v>
      </c>
      <c r="X10" s="2"/>
    </row>
    <row r="11">
      <c r="A11" s="11"/>
      <c r="B11" s="29">
        <v>36.0</v>
      </c>
      <c r="C11" s="25" t="s">
        <v>22</v>
      </c>
      <c r="D11" s="30" t="str">
        <f>IF(SUM(E86)&lt;0,"",SUM(E86))</f>
        <v/>
      </c>
      <c r="E11" s="30">
        <f>IF(SUM(E87)&lt;0,"",SUM(E87))</f>
        <v>93</v>
      </c>
      <c r="F11" s="30">
        <f>IF(SUM(E88)&lt;0,"",SUM(E88))</f>
        <v>98</v>
      </c>
      <c r="G11" s="30">
        <f>IF(SUM(E89)&lt;0,"",SUM(E89))</f>
        <v>107</v>
      </c>
      <c r="H11" s="30" t="str">
        <f>IF(SUM(E90)&lt;0,"",SUM(E90))</f>
        <v/>
      </c>
      <c r="I11" s="30" t="str">
        <f>IF(SUM(E91)&lt;0,"",SUM(E91))</f>
        <v/>
      </c>
      <c r="J11" s="30" t="str">
        <f>IF(SUM(E92)&lt;0,"",SUM(E92))</f>
        <v/>
      </c>
      <c r="K11" s="31">
        <f t="shared" si="2"/>
        <v>298</v>
      </c>
      <c r="L11" s="30">
        <f>F85</f>
        <v>0</v>
      </c>
      <c r="M11" s="32">
        <f t="shared" si="3"/>
        <v>7</v>
      </c>
      <c r="N11" s="2"/>
      <c r="O11" s="27">
        <f t="shared" si="4"/>
        <v>514</v>
      </c>
      <c r="P11" s="41">
        <v>0.0</v>
      </c>
      <c r="Q11" s="17">
        <f>Q3*L11</f>
        <v>0</v>
      </c>
      <c r="R11" s="34">
        <v>10.0</v>
      </c>
      <c r="S11" s="34">
        <v>10.0</v>
      </c>
      <c r="T11" s="35">
        <f t="shared" si="5"/>
        <v>93</v>
      </c>
      <c r="U11" s="36">
        <f t="shared" si="6"/>
        <v>191</v>
      </c>
      <c r="V11" s="36">
        <f t="shared" si="7"/>
        <v>298</v>
      </c>
      <c r="W11" s="36">
        <f t="shared" si="8"/>
        <v>298</v>
      </c>
      <c r="X11" s="2"/>
    </row>
    <row r="12">
      <c r="A12" s="11"/>
      <c r="B12" s="38">
        <v>23.4</v>
      </c>
      <c r="C12" s="25" t="s">
        <v>23</v>
      </c>
      <c r="D12" s="30" t="str">
        <f>IF(SUM(E95)&lt;0,"",SUM(E95))</f>
        <v/>
      </c>
      <c r="E12" s="30">
        <f>IF(SUM(E96)&lt;0,"",SUM(E96))</f>
        <v>95.6</v>
      </c>
      <c r="F12" s="30">
        <f>IF(SUM(E97)&lt;0,"",SUM(E97))</f>
        <v>80.6</v>
      </c>
      <c r="G12" s="30">
        <f>IF(SUM(E98)&lt;0,"",SUM(E98))</f>
        <v>88.6</v>
      </c>
      <c r="H12" s="30" t="str">
        <f>IF(SUM(E99)&lt;0,"",SUM(E99))</f>
        <v/>
      </c>
      <c r="I12" s="30" t="str">
        <f>IF(SUM(E100)&lt;0,"",SUM(E100))</f>
        <v/>
      </c>
      <c r="J12" s="30" t="str">
        <f>IF(SUM(E101)&lt;0,"",SUM(E101))</f>
        <v/>
      </c>
      <c r="K12" s="31">
        <f t="shared" si="2"/>
        <v>264.8</v>
      </c>
      <c r="L12" s="30">
        <f>F94</f>
        <v>0</v>
      </c>
      <c r="M12" s="32">
        <f t="shared" si="3"/>
        <v>4</v>
      </c>
      <c r="N12" s="2"/>
      <c r="O12" s="27">
        <f t="shared" si="4"/>
        <v>405.2</v>
      </c>
      <c r="P12" s="41">
        <v>0.0</v>
      </c>
      <c r="Q12" s="17">
        <f>Q13*L12</f>
        <v>0</v>
      </c>
      <c r="R12" s="34">
        <v>10.0</v>
      </c>
      <c r="S12" s="34">
        <v>10.0</v>
      </c>
      <c r="T12" s="35">
        <f t="shared" si="5"/>
        <v>95.6</v>
      </c>
      <c r="U12" s="36">
        <f t="shared" si="6"/>
        <v>176.2</v>
      </c>
      <c r="V12" s="36">
        <f t="shared" si="7"/>
        <v>264.8</v>
      </c>
      <c r="W12" s="36">
        <f t="shared" si="8"/>
        <v>264.8</v>
      </c>
      <c r="X12" s="2"/>
    </row>
    <row r="13">
      <c r="A13" s="11"/>
      <c r="B13" s="29">
        <v>35.7</v>
      </c>
      <c r="C13" s="25" t="s">
        <v>24</v>
      </c>
      <c r="D13" s="30">
        <f>IF(SUM(E104)&lt;0,"",SUM(E104))</f>
        <v>87.3</v>
      </c>
      <c r="E13" s="30" t="str">
        <f>IF(SUM(E105)&lt;0,"",SUM(E105))</f>
        <v/>
      </c>
      <c r="F13" s="30">
        <f>IF(SUM(E106)&lt;0,"",SUM(E106))</f>
        <v>80.3</v>
      </c>
      <c r="G13" s="30">
        <f>IF(SUM(E107)&lt;0,"",SUM(E107))</f>
        <v>96.3</v>
      </c>
      <c r="H13" s="30" t="str">
        <f>IF(SUM(E108)&lt;0,"",SUM(E108))</f>
        <v/>
      </c>
      <c r="I13" s="30" t="str">
        <f>IF(SUM(E109)&lt;0,"",SUM(E109))</f>
        <v/>
      </c>
      <c r="J13" s="30" t="str">
        <f>IF(SUM(E110)&lt;0,"",SUM(E110))</f>
        <v/>
      </c>
      <c r="K13" s="31">
        <f t="shared" si="2"/>
        <v>263.9</v>
      </c>
      <c r="L13" s="30">
        <f>F103</f>
        <v>0</v>
      </c>
      <c r="M13" s="32">
        <f t="shared" si="3"/>
        <v>2</v>
      </c>
      <c r="N13" s="2"/>
      <c r="O13" s="27">
        <f t="shared" si="4"/>
        <v>478.1</v>
      </c>
      <c r="P13" s="41">
        <v>0.0</v>
      </c>
      <c r="Q13" s="17">
        <f>Q3*L13</f>
        <v>0</v>
      </c>
      <c r="R13" s="34">
        <v>10.0</v>
      </c>
      <c r="S13" s="48"/>
      <c r="T13" s="35">
        <f t="shared" si="5"/>
        <v>87.3</v>
      </c>
      <c r="U13" s="36">
        <f t="shared" si="6"/>
        <v>167.6</v>
      </c>
      <c r="V13" s="36">
        <f t="shared" si="7"/>
        <v>263.9</v>
      </c>
      <c r="W13" s="36">
        <f t="shared" si="8"/>
        <v>263.9</v>
      </c>
      <c r="X13" s="2"/>
    </row>
    <row r="14">
      <c r="A14" s="11"/>
      <c r="B14" s="29"/>
      <c r="C14" s="25"/>
      <c r="D14" s="30">
        <f>IF(SUM(E113)&lt;0,"",SUM(E113))</f>
        <v>1000</v>
      </c>
      <c r="E14" s="30">
        <f>IF(SUM(E114)&lt;0,"",SUM(E114))</f>
        <v>0</v>
      </c>
      <c r="F14" s="30">
        <f>IF(SUM(E115)&lt;0,"",SUM(E115))</f>
        <v>0</v>
      </c>
      <c r="G14" s="30">
        <f>IF(SUM(E116)&lt;0,"",SUM(E116))</f>
        <v>0</v>
      </c>
      <c r="H14" s="30">
        <f>IF(SUM(E117)&lt;0,"",SUM(E117))</f>
        <v>0</v>
      </c>
      <c r="I14" s="30">
        <f>IF(SUM(E118)&lt;0,"",SUM(E118))</f>
        <v>0</v>
      </c>
      <c r="J14" s="30">
        <f>IF(SUM(E119)&lt;0,"",SUM(E119))</f>
        <v>0</v>
      </c>
      <c r="K14" s="31">
        <f t="shared" si="2"/>
        <v>1000</v>
      </c>
      <c r="L14" s="30">
        <f>F112</f>
        <v>0</v>
      </c>
      <c r="M14" s="32">
        <f t="shared" si="3"/>
        <v>10</v>
      </c>
      <c r="N14" s="2"/>
      <c r="O14" s="27">
        <f t="shared" si="4"/>
        <v>1000</v>
      </c>
      <c r="P14" s="41">
        <v>0.0</v>
      </c>
      <c r="Q14" s="17">
        <f>Q3*L14</f>
        <v>0</v>
      </c>
      <c r="R14" s="48"/>
      <c r="S14" s="48"/>
      <c r="T14" s="35">
        <f t="shared" si="5"/>
        <v>1000</v>
      </c>
      <c r="U14" s="36">
        <f t="shared" si="6"/>
        <v>1000</v>
      </c>
      <c r="V14" s="36">
        <f t="shared" si="7"/>
        <v>1000</v>
      </c>
      <c r="W14" s="36">
        <f t="shared" si="8"/>
        <v>1000</v>
      </c>
      <c r="X14" s="2"/>
    </row>
    <row r="15">
      <c r="A15" s="11"/>
      <c r="B15" s="29"/>
      <c r="C15" s="25"/>
      <c r="D15" s="30">
        <f>IF(SUM(E122)&lt;0,"",SUM(E122))</f>
        <v>1000</v>
      </c>
      <c r="E15" s="30">
        <f>IF(SUM(E123)&lt;0,"",SUM(E123))</f>
        <v>0</v>
      </c>
      <c r="F15" s="30">
        <f>IF(SUM(E124)&lt;0,"",SUM(E124))</f>
        <v>0</v>
      </c>
      <c r="G15" s="30">
        <f>IF(SUM(E125)&lt;0,"",SUM(E125))</f>
        <v>0</v>
      </c>
      <c r="H15" s="30">
        <f>IF(SUM(E126)&lt;0,"",SUM(E126))</f>
        <v>0</v>
      </c>
      <c r="I15" s="30">
        <f>IF(SUM(E127)&lt;0,"",SUM(E127))</f>
        <v>0</v>
      </c>
      <c r="J15" s="30">
        <f>IF(SUM(E128)&lt;0,"",SUM(E128))</f>
        <v>0</v>
      </c>
      <c r="K15" s="31">
        <f t="shared" si="2"/>
        <v>1000</v>
      </c>
      <c r="L15" s="30">
        <f>F121</f>
        <v>0</v>
      </c>
      <c r="M15" s="32">
        <f t="shared" si="3"/>
        <v>10</v>
      </c>
      <c r="N15" s="2"/>
      <c r="O15" s="27">
        <f t="shared" si="4"/>
        <v>1000</v>
      </c>
      <c r="P15" s="41">
        <v>0.0</v>
      </c>
      <c r="Q15" s="17">
        <f>Q3*L15</f>
        <v>0</v>
      </c>
      <c r="R15" s="48"/>
      <c r="S15" s="48"/>
      <c r="T15" s="35">
        <f t="shared" si="5"/>
        <v>1000</v>
      </c>
      <c r="U15" s="36">
        <f t="shared" si="6"/>
        <v>1000</v>
      </c>
      <c r="V15" s="36">
        <f t="shared" si="7"/>
        <v>1000</v>
      </c>
      <c r="W15" s="36">
        <f t="shared" si="8"/>
        <v>1000</v>
      </c>
      <c r="X15" s="2"/>
    </row>
    <row r="16">
      <c r="A16" s="11"/>
      <c r="B16" s="29"/>
      <c r="C16" s="25"/>
      <c r="D16" s="30">
        <f>IF(SUM(E131)&lt;0,"",SUM(E131))</f>
        <v>1000</v>
      </c>
      <c r="E16" s="30">
        <f>IF(SUM(E132)&lt;0,"",SUM(E132))</f>
        <v>0</v>
      </c>
      <c r="F16" s="30">
        <f>IF(SUM(E133)&lt;0,"",SUM(E133))</f>
        <v>0</v>
      </c>
      <c r="G16" s="30">
        <f>IF(SUM(E134)&lt;0,"",SUM(E134))</f>
        <v>0</v>
      </c>
      <c r="H16" s="30">
        <f>IF(SUM(E135)&lt;0,"",SUM(E135))</f>
        <v>0</v>
      </c>
      <c r="I16" s="30">
        <f>IF(SUM(E136)&lt;0,"",SUM(E136))</f>
        <v>0</v>
      </c>
      <c r="J16" s="30">
        <f>IF(SUM(E137)&lt;0,"",SUM(E137))</f>
        <v>0</v>
      </c>
      <c r="K16" s="31">
        <f t="shared" si="2"/>
        <v>1000</v>
      </c>
      <c r="L16" s="30">
        <f>F130</f>
        <v>0</v>
      </c>
      <c r="M16" s="32">
        <f t="shared" si="3"/>
        <v>10</v>
      </c>
      <c r="N16" s="2"/>
      <c r="O16" s="27">
        <f t="shared" si="4"/>
        <v>1000</v>
      </c>
      <c r="P16" s="41">
        <v>0.0</v>
      </c>
      <c r="Q16" s="17">
        <f>Q3*L16</f>
        <v>0</v>
      </c>
      <c r="R16" s="48"/>
      <c r="S16" s="48"/>
      <c r="T16" s="35">
        <f t="shared" si="5"/>
        <v>1000</v>
      </c>
      <c r="U16" s="36">
        <f t="shared" si="6"/>
        <v>1000</v>
      </c>
      <c r="V16" s="36">
        <f t="shared" si="7"/>
        <v>1000</v>
      </c>
      <c r="W16" s="36">
        <f t="shared" si="8"/>
        <v>1000</v>
      </c>
      <c r="X16" s="2"/>
    </row>
    <row r="17">
      <c r="A17" s="11"/>
      <c r="B17" s="29"/>
      <c r="C17" s="25"/>
      <c r="D17" s="30">
        <f>IF(SUM(E140)&lt;0,"",SUM(E140))</f>
        <v>1000</v>
      </c>
      <c r="E17" s="30">
        <f>IF(SUM(E141)&lt;0,"",SUM(E141))</f>
        <v>0</v>
      </c>
      <c r="F17" s="30">
        <f>IF(SUM(E142)&lt;0,"",SUM(E142))</f>
        <v>0</v>
      </c>
      <c r="G17" s="30">
        <f>IF(SUM(E143)&lt;0,"",SUM(E143))</f>
        <v>0</v>
      </c>
      <c r="H17" s="30">
        <f>IF(SUM(E144)&lt;0,"",SUM(E144))</f>
        <v>0</v>
      </c>
      <c r="I17" s="30">
        <f>IF(SUM(E145)&lt;0,"",SUM(E145))</f>
        <v>0</v>
      </c>
      <c r="J17" s="30">
        <f>IF(SUM(E146)&lt;0,"",SUM(E146))</f>
        <v>0</v>
      </c>
      <c r="K17" s="31">
        <f t="shared" si="2"/>
        <v>1000</v>
      </c>
      <c r="L17" s="30">
        <f>F139</f>
        <v>0</v>
      </c>
      <c r="M17" s="32">
        <f t="shared" si="3"/>
        <v>10</v>
      </c>
      <c r="N17" s="2"/>
      <c r="O17" s="27">
        <f t="shared" si="4"/>
        <v>1000</v>
      </c>
      <c r="P17" s="41">
        <v>0.0</v>
      </c>
      <c r="Q17" s="17">
        <f>Q3*L17</f>
        <v>0</v>
      </c>
      <c r="R17" s="48"/>
      <c r="S17" s="48"/>
      <c r="T17" s="35">
        <f t="shared" si="5"/>
        <v>1000</v>
      </c>
      <c r="U17" s="36">
        <f t="shared" si="6"/>
        <v>1000</v>
      </c>
      <c r="V17" s="36">
        <f t="shared" si="7"/>
        <v>1000</v>
      </c>
      <c r="W17" s="36">
        <f t="shared" si="8"/>
        <v>1000</v>
      </c>
      <c r="X17" s="2"/>
    </row>
    <row r="18">
      <c r="A18" s="11"/>
      <c r="B18" s="29"/>
      <c r="C18" s="25"/>
      <c r="D18" s="30">
        <f>IF(SUM(E149)&lt;0,"",SUM(E149))</f>
        <v>1000</v>
      </c>
      <c r="E18" s="30">
        <f>IF(SUM(E150)&lt;0,"",SUM(E150))</f>
        <v>0</v>
      </c>
      <c r="F18" s="30">
        <f>IF(SUM(E151)&lt;0,"",SUM(E151))</f>
        <v>0</v>
      </c>
      <c r="G18" s="30">
        <f>IF(SUM(E152)&lt;0,"",SUM(E152))</f>
        <v>0</v>
      </c>
      <c r="H18" s="30">
        <f>IF(SUM(E153)&lt;0,"",SUM(E153))</f>
        <v>0</v>
      </c>
      <c r="I18" s="30">
        <f>IF(SUM(E154)&lt;0,"",SUM(E154))</f>
        <v>0</v>
      </c>
      <c r="J18" s="30">
        <f>IF(SUM(E155)&lt;0,"",SUM(E155))</f>
        <v>0</v>
      </c>
      <c r="K18" s="31">
        <f t="shared" si="2"/>
        <v>1000</v>
      </c>
      <c r="L18" s="30">
        <f>F148</f>
        <v>0</v>
      </c>
      <c r="M18" s="32">
        <f t="shared" si="3"/>
        <v>10</v>
      </c>
      <c r="N18" s="2"/>
      <c r="O18" s="27">
        <f t="shared" si="4"/>
        <v>1000</v>
      </c>
      <c r="P18" s="41">
        <v>0.0</v>
      </c>
      <c r="Q18" s="17">
        <f>Q3*L18</f>
        <v>0</v>
      </c>
      <c r="R18" s="48"/>
      <c r="S18" s="48"/>
      <c r="T18" s="35">
        <f t="shared" si="5"/>
        <v>1000</v>
      </c>
      <c r="U18" s="36">
        <f t="shared" si="6"/>
        <v>1000</v>
      </c>
      <c r="V18" s="36">
        <f t="shared" si="7"/>
        <v>1000</v>
      </c>
      <c r="W18" s="36">
        <f t="shared" si="8"/>
        <v>1000</v>
      </c>
      <c r="X18" s="2"/>
    </row>
    <row r="19">
      <c r="A19" s="11"/>
      <c r="B19" s="29"/>
      <c r="C19" s="25"/>
      <c r="D19" s="30">
        <f>IF(SUM(E158)&lt;0,"",SUM(E158))</f>
        <v>1000</v>
      </c>
      <c r="E19" s="30">
        <f>IF(SUM(E159)&lt;0,"",SUM(E159))</f>
        <v>0</v>
      </c>
      <c r="F19" s="30">
        <f>IF(SUM(E160)&lt;0,"",SUM(E160))</f>
        <v>0</v>
      </c>
      <c r="G19" s="30">
        <f>IF(SUM(E161)&lt;0,"",SUM(E161))</f>
        <v>0</v>
      </c>
      <c r="H19" s="30">
        <f>IF(SUM(E162)&lt;0,"",SUM(E162))</f>
        <v>0</v>
      </c>
      <c r="I19" s="30">
        <f>IF(SUM(E163)&lt;0,"",SUM(E163))</f>
        <v>0</v>
      </c>
      <c r="J19" s="30">
        <f>IF(SUM(E164)&lt;0,"",SUM(E164))</f>
        <v>0</v>
      </c>
      <c r="K19" s="31">
        <f t="shared" si="2"/>
        <v>1000</v>
      </c>
      <c r="L19" s="30">
        <f>F157</f>
        <v>0</v>
      </c>
      <c r="M19" s="32">
        <f>rank(K19,$K$5:$K$24,1)</f>
        <v>10</v>
      </c>
      <c r="N19" s="2"/>
      <c r="O19" s="27">
        <f t="shared" si="4"/>
        <v>1000</v>
      </c>
      <c r="P19" s="41">
        <v>0.0</v>
      </c>
      <c r="Q19" s="17">
        <f>Q3*L19</f>
        <v>0</v>
      </c>
      <c r="R19" s="48"/>
      <c r="S19" s="48"/>
      <c r="T19" s="35">
        <f t="shared" si="5"/>
        <v>1000</v>
      </c>
      <c r="U19" s="36">
        <f t="shared" si="6"/>
        <v>1000</v>
      </c>
      <c r="V19" s="36">
        <f t="shared" si="7"/>
        <v>1000</v>
      </c>
      <c r="W19" s="36">
        <f t="shared" si="8"/>
        <v>1000</v>
      </c>
      <c r="X19" s="2"/>
    </row>
    <row r="20">
      <c r="A20" s="11"/>
      <c r="B20" s="29"/>
      <c r="C20" s="25"/>
      <c r="D20" s="30">
        <f>IF(SUM(E167)&lt;0,"",SUM(E167))</f>
        <v>1000</v>
      </c>
      <c r="E20" s="30">
        <f>IF(SUM(E168)&lt;0,"",SUM(E168))</f>
        <v>0</v>
      </c>
      <c r="F20" s="30">
        <f>IF(SUM(E169)&lt;0,"",SUM(E169))</f>
        <v>0</v>
      </c>
      <c r="G20" s="30">
        <f>IF(SUM(E170)&lt;0,"",SUM(E170))</f>
        <v>0</v>
      </c>
      <c r="H20" s="30">
        <f>IF(SUM(E171)&lt;0,"",SUM(E171))</f>
        <v>0</v>
      </c>
      <c r="I20" s="30">
        <f>IF(SUM(E172)&lt;0,"",SUM(E172))</f>
        <v>0</v>
      </c>
      <c r="J20" s="30">
        <f>IF(SUM(E173)&lt;0,"",SUM(E173))</f>
        <v>0</v>
      </c>
      <c r="K20" s="31">
        <f>IF(SUM(D20:J20)&lt;0,"",SUM(D20:J20))</f>
        <v>1000</v>
      </c>
      <c r="L20" s="30">
        <f>F166</f>
        <v>0</v>
      </c>
      <c r="M20" s="32">
        <f t="shared" ref="M20:M28" si="9">rank(K20,$K$5:$K$28,1)</f>
        <v>10</v>
      </c>
      <c r="N20" s="2"/>
      <c r="O20" s="27">
        <f t="shared" si="4"/>
        <v>1000</v>
      </c>
      <c r="P20" s="41">
        <v>0.0</v>
      </c>
      <c r="Q20" s="17">
        <f>Q3*L20</f>
        <v>0</v>
      </c>
      <c r="R20" s="35"/>
      <c r="S20" s="35"/>
      <c r="T20" s="35">
        <f t="shared" si="5"/>
        <v>1000</v>
      </c>
      <c r="U20" s="36">
        <f t="shared" si="6"/>
        <v>1000</v>
      </c>
      <c r="V20" s="36">
        <f t="shared" si="7"/>
        <v>1000</v>
      </c>
      <c r="W20" s="36">
        <f t="shared" si="8"/>
        <v>1000</v>
      </c>
      <c r="X20" s="2"/>
    </row>
    <row r="21">
      <c r="A21" s="11"/>
      <c r="B21" s="29"/>
      <c r="C21" s="25"/>
      <c r="D21" s="30">
        <f>IF(SUM(E176)&lt;0,"",SUM(E176))</f>
        <v>1000</v>
      </c>
      <c r="E21" s="30">
        <f>IF(SUM(E177)&lt;0,"",SUM(E177))</f>
        <v>0</v>
      </c>
      <c r="F21" s="30">
        <f>IF(SUM(E178)&lt;0,"",SUM(E178))</f>
        <v>0</v>
      </c>
      <c r="G21" s="30">
        <f>IF(SUM(E178)&lt;0,"",SUM(E178))</f>
        <v>0</v>
      </c>
      <c r="H21" s="30">
        <f>IF(SUM(E179)&lt;0,"",SUM(E179))</f>
        <v>0</v>
      </c>
      <c r="I21" s="30">
        <f>IF(SUM(E180)&lt;0,"",SUM(E180))</f>
        <v>0</v>
      </c>
      <c r="J21" s="30">
        <f>IF(SUM(E181)&lt;0,"",SUM(E181))</f>
        <v>0</v>
      </c>
      <c r="K21" s="30">
        <f>IF(SUM(J20:L20)&lt;0,"",SUM(J20:L20))</f>
        <v>1000</v>
      </c>
      <c r="L21" s="30">
        <f>F175</f>
        <v>0</v>
      </c>
      <c r="M21" s="32">
        <f t="shared" si="9"/>
        <v>10</v>
      </c>
      <c r="N21" s="2"/>
      <c r="O21" s="27">
        <f t="shared" si="4"/>
        <v>1000</v>
      </c>
      <c r="P21" s="41">
        <v>0.0</v>
      </c>
      <c r="Q21" s="17">
        <f>Q3*L21</f>
        <v>0</v>
      </c>
      <c r="R21" s="35"/>
      <c r="S21" s="35"/>
      <c r="T21" s="35">
        <f t="shared" si="5"/>
        <v>1000</v>
      </c>
      <c r="U21" s="36">
        <f t="shared" si="6"/>
        <v>1000</v>
      </c>
      <c r="V21" s="36">
        <f t="shared" si="7"/>
        <v>1000</v>
      </c>
      <c r="W21" s="36">
        <f t="shared" si="8"/>
        <v>1000</v>
      </c>
      <c r="X21" s="2"/>
    </row>
    <row r="22">
      <c r="A22" s="11"/>
      <c r="B22" s="29"/>
      <c r="C22" s="25"/>
      <c r="D22" s="30">
        <f>IF(SUM(E185)&lt;0,"",SUM(E185))</f>
        <v>1000</v>
      </c>
      <c r="E22" s="30">
        <f>IF(SUM(E186)&lt;0,"",SUM(E186))</f>
        <v>0</v>
      </c>
      <c r="F22" s="30">
        <f>IF(SUM(E187)&lt;0,"",SUM(E187))</f>
        <v>0</v>
      </c>
      <c r="G22" s="30">
        <f>IF(SUM(E188)&lt;0,"",SUM(E188))</f>
        <v>0</v>
      </c>
      <c r="H22" s="30">
        <f>IF(SUM(E189)&lt;0,"",SUM(E189))</f>
        <v>0</v>
      </c>
      <c r="I22" s="30">
        <f>IF(SUM(E190)&lt;0,"",SUM(E190))</f>
        <v>0</v>
      </c>
      <c r="J22" s="30">
        <f>IF(SUM(E191)&lt;0,"",SUM(E191))</f>
        <v>0</v>
      </c>
      <c r="K22" s="31">
        <f t="shared" ref="K22:K28" si="10">IF(SUM(D22:J22)&lt;0,"",SUM(D22:J22))</f>
        <v>1000</v>
      </c>
      <c r="L22" s="30">
        <f>F184</f>
        <v>0</v>
      </c>
      <c r="M22" s="32">
        <f t="shared" si="9"/>
        <v>10</v>
      </c>
      <c r="N22" s="2"/>
      <c r="O22" s="27">
        <f t="shared" si="4"/>
        <v>1000</v>
      </c>
      <c r="P22" s="41">
        <v>0.0</v>
      </c>
      <c r="Q22" s="17">
        <f>Q3*L22</f>
        <v>0</v>
      </c>
      <c r="R22" s="35"/>
      <c r="S22" s="35"/>
      <c r="T22" s="35">
        <f t="shared" si="5"/>
        <v>1000</v>
      </c>
      <c r="U22" s="36">
        <f t="shared" si="6"/>
        <v>1000</v>
      </c>
      <c r="V22" s="36">
        <f t="shared" si="7"/>
        <v>1000</v>
      </c>
      <c r="W22" s="36">
        <f t="shared" si="8"/>
        <v>1000</v>
      </c>
      <c r="X22" s="2"/>
    </row>
    <row r="23">
      <c r="A23" s="11"/>
      <c r="B23" s="29"/>
      <c r="C23" s="25"/>
      <c r="D23" s="30">
        <f>IF(SUM(E194)&lt;0,"",SUM(E194))</f>
        <v>1000</v>
      </c>
      <c r="E23" s="30">
        <f>IF(SUM(E195)&lt;0,"",SUM(E195))</f>
        <v>0</v>
      </c>
      <c r="F23" s="30">
        <f>IF(SUM(E196)&lt;0,"",SUM(E196))</f>
        <v>0</v>
      </c>
      <c r="G23" s="30">
        <f>IF(SUM(E197)&lt;0,"",SUM(E197))</f>
        <v>0</v>
      </c>
      <c r="H23" s="30">
        <f>IF(SUM(E198)&lt;0,"",SUM(E198))</f>
        <v>0</v>
      </c>
      <c r="I23" s="30">
        <f>IF(SUM(E199)&lt;0,"",SUM(E199))</f>
        <v>0</v>
      </c>
      <c r="J23" s="30">
        <f>IF(SUM(E200)&lt;0,"",SUM(E200))</f>
        <v>0</v>
      </c>
      <c r="K23" s="31">
        <f t="shared" si="10"/>
        <v>1000</v>
      </c>
      <c r="L23" s="30">
        <f>F193</f>
        <v>0</v>
      </c>
      <c r="M23" s="32">
        <f t="shared" si="9"/>
        <v>10</v>
      </c>
      <c r="N23" s="2"/>
      <c r="O23" s="27">
        <f t="shared" si="4"/>
        <v>1000</v>
      </c>
      <c r="P23" s="41">
        <v>0.0</v>
      </c>
      <c r="Q23" s="17">
        <f>Q3*L23</f>
        <v>0</v>
      </c>
      <c r="R23" s="35"/>
      <c r="S23" s="35"/>
      <c r="T23" s="35">
        <f t="shared" si="5"/>
        <v>1000</v>
      </c>
      <c r="U23" s="36">
        <f t="shared" si="6"/>
        <v>1000</v>
      </c>
      <c r="V23" s="36">
        <f t="shared" si="7"/>
        <v>1000</v>
      </c>
      <c r="W23" s="36">
        <f t="shared" si="8"/>
        <v>1000</v>
      </c>
      <c r="X23" s="2"/>
    </row>
    <row r="24">
      <c r="A24" s="11"/>
      <c r="B24" s="29"/>
      <c r="C24" s="25"/>
      <c r="D24" s="30">
        <f>IF(SUM(E203)&lt;0,"",SUM(E203))</f>
        <v>1000</v>
      </c>
      <c r="E24" s="30">
        <f>IF(SUM(E204)&lt;0,"",SUM(E204))</f>
        <v>0</v>
      </c>
      <c r="F24" s="30">
        <f>IF(SUM(E205)&lt;0,"",SUM(E205))</f>
        <v>0</v>
      </c>
      <c r="G24" s="30">
        <f>IF(SUM(E206)&lt;0,"",SUM(E206))</f>
        <v>0</v>
      </c>
      <c r="H24" s="30">
        <f>IF(SUM(E207)&lt;0,"",SUM(E207))</f>
        <v>0</v>
      </c>
      <c r="I24" s="30">
        <f>IF(SUM(E208)&lt;0,"",SUM(E208))</f>
        <v>0</v>
      </c>
      <c r="J24" s="30">
        <f>IF(SUM(E209)&lt;0,"",SUM(E209))</f>
        <v>0</v>
      </c>
      <c r="K24" s="31">
        <f t="shared" si="10"/>
        <v>1000</v>
      </c>
      <c r="L24" s="30">
        <f>F202</f>
        <v>0</v>
      </c>
      <c r="M24" s="32">
        <f t="shared" si="9"/>
        <v>10</v>
      </c>
      <c r="N24" s="2"/>
      <c r="O24" s="27">
        <f t="shared" si="4"/>
        <v>1000</v>
      </c>
      <c r="P24" s="41">
        <v>0.0</v>
      </c>
      <c r="Q24" s="17">
        <f>Q3*L24</f>
        <v>0</v>
      </c>
      <c r="R24" s="35"/>
      <c r="S24" s="35"/>
      <c r="T24" s="35">
        <f t="shared" si="5"/>
        <v>1000</v>
      </c>
      <c r="U24" s="36">
        <f t="shared" si="6"/>
        <v>1000</v>
      </c>
      <c r="V24" s="36">
        <f t="shared" si="7"/>
        <v>1000</v>
      </c>
      <c r="W24" s="36">
        <f t="shared" si="8"/>
        <v>1000</v>
      </c>
      <c r="X24" s="2"/>
    </row>
    <row r="25">
      <c r="A25" s="11"/>
      <c r="B25" s="29"/>
      <c r="C25" s="25"/>
      <c r="D25" s="30">
        <f>IF(SUM(E212)&lt;0,"",SUM(E212))</f>
        <v>1000</v>
      </c>
      <c r="E25" s="30">
        <f>IF(SUM(E213)&lt;0,"",SUM(E213))</f>
        <v>0</v>
      </c>
      <c r="F25" s="30">
        <f>IF(SUM(E214)&lt;0,"",SUM(E214))</f>
        <v>0</v>
      </c>
      <c r="G25" s="30">
        <f>IF(SUM(E215)&lt;0,"",SUM(E215))</f>
        <v>0</v>
      </c>
      <c r="H25" s="30">
        <f>IF(SUM(E216)&lt;0,"",SUM(E216))</f>
        <v>0</v>
      </c>
      <c r="I25" s="30">
        <f>IF(SUM(E217)&lt;0,"",SUM(E217))</f>
        <v>0</v>
      </c>
      <c r="J25" s="30">
        <f>IF(SUM(E218)&lt;0,"",SUM(E218))</f>
        <v>0</v>
      </c>
      <c r="K25" s="31">
        <f t="shared" si="10"/>
        <v>1000</v>
      </c>
      <c r="L25" s="30">
        <f>F211</f>
        <v>0</v>
      </c>
      <c r="M25" s="32">
        <f t="shared" si="9"/>
        <v>10</v>
      </c>
      <c r="N25" s="2"/>
      <c r="O25" s="27">
        <f t="shared" si="4"/>
        <v>1000</v>
      </c>
      <c r="P25" s="41">
        <v>0.0</v>
      </c>
      <c r="Q25" s="17">
        <f>Q3*L25</f>
        <v>0</v>
      </c>
      <c r="R25" s="35"/>
      <c r="S25" s="35"/>
      <c r="T25" s="35">
        <f t="shared" si="5"/>
        <v>1000</v>
      </c>
      <c r="U25" s="36">
        <f t="shared" si="6"/>
        <v>1000</v>
      </c>
      <c r="V25" s="36">
        <f t="shared" si="7"/>
        <v>1000</v>
      </c>
      <c r="W25" s="36">
        <f t="shared" si="8"/>
        <v>1000</v>
      </c>
      <c r="X25" s="2"/>
    </row>
    <row r="26">
      <c r="A26" s="11"/>
      <c r="B26" s="29"/>
      <c r="C26" s="25"/>
      <c r="D26" s="30">
        <f>IF(SUM(E221)&lt;0,"",SUM(E221))</f>
        <v>1000</v>
      </c>
      <c r="E26" s="30">
        <f>IF(SUM(E222)&lt;0,"",SUM(E222))</f>
        <v>0</v>
      </c>
      <c r="F26" s="30">
        <f>IF(SUM(E223)&lt;0,"",SUM(E223))</f>
        <v>0</v>
      </c>
      <c r="G26" s="30">
        <f>IF(SUM(E224)&lt;0,"",SUM(E224))</f>
        <v>0</v>
      </c>
      <c r="H26" s="30">
        <f>IF(SUM(E225)&lt;0,"",SUM(E225))</f>
        <v>0</v>
      </c>
      <c r="I26" s="30">
        <f>IF(SUM(E226)&lt;0,"",SUM(E226))</f>
        <v>0</v>
      </c>
      <c r="J26" s="30">
        <f>IF(SUM(E227)&lt;0,"",SUM(E227))</f>
        <v>0</v>
      </c>
      <c r="K26" s="31">
        <f t="shared" si="10"/>
        <v>1000</v>
      </c>
      <c r="L26" s="30">
        <f>F220</f>
        <v>0</v>
      </c>
      <c r="M26" s="32">
        <f t="shared" si="9"/>
        <v>10</v>
      </c>
      <c r="N26" s="2"/>
      <c r="O26" s="27">
        <f t="shared" si="4"/>
        <v>1000</v>
      </c>
      <c r="P26" s="41">
        <v>0.0</v>
      </c>
      <c r="Q26" s="17">
        <f>Q3*L26</f>
        <v>0</v>
      </c>
      <c r="R26" s="35"/>
      <c r="S26" s="35"/>
      <c r="T26" s="35">
        <f t="shared" si="5"/>
        <v>1000</v>
      </c>
      <c r="U26" s="36">
        <f t="shared" si="6"/>
        <v>1000</v>
      </c>
      <c r="V26" s="36">
        <f t="shared" si="7"/>
        <v>1000</v>
      </c>
      <c r="W26" s="36">
        <f t="shared" si="8"/>
        <v>1000</v>
      </c>
      <c r="X26" s="2"/>
    </row>
    <row r="27">
      <c r="A27" s="11"/>
      <c r="B27" s="29"/>
      <c r="C27" s="25"/>
      <c r="D27" s="30">
        <f>IF(SUM(E230)&lt;0,"",SUM(E230))</f>
        <v>1000</v>
      </c>
      <c r="E27" s="30">
        <f>IF(SUM(E231)&lt;0,"",SUM(E231))</f>
        <v>0</v>
      </c>
      <c r="F27" s="30">
        <f>IF(SUM(E232)&lt;0,"",SUM(E232))</f>
        <v>0</v>
      </c>
      <c r="G27" s="30">
        <f>IF(SUM(E233)&lt;0,"",SUM(E233))</f>
        <v>0</v>
      </c>
      <c r="H27" s="30">
        <f>IF(SUM(E234)&lt;0,"",SUM(E234))</f>
        <v>0</v>
      </c>
      <c r="I27" s="30">
        <f>IF(SUM(E235)&lt;0,"",SUM(E235))</f>
        <v>0</v>
      </c>
      <c r="J27" s="30">
        <f>IF(SUM(E236)&lt;0,"",SUM(E236))</f>
        <v>0</v>
      </c>
      <c r="K27" s="31">
        <f t="shared" si="10"/>
        <v>1000</v>
      </c>
      <c r="L27" s="30">
        <f>F229</f>
        <v>0</v>
      </c>
      <c r="M27" s="32">
        <f t="shared" si="9"/>
        <v>10</v>
      </c>
      <c r="N27" s="2"/>
      <c r="O27" s="27">
        <f t="shared" si="4"/>
        <v>1000</v>
      </c>
      <c r="P27" s="41">
        <v>0.0</v>
      </c>
      <c r="Q27" s="17">
        <f>Q3*L27</f>
        <v>0</v>
      </c>
      <c r="R27" s="35"/>
      <c r="S27" s="35"/>
      <c r="T27" s="35">
        <f t="shared" si="5"/>
        <v>1000</v>
      </c>
      <c r="U27" s="36">
        <f t="shared" si="6"/>
        <v>1000</v>
      </c>
      <c r="V27" s="36">
        <f t="shared" si="7"/>
        <v>1000</v>
      </c>
      <c r="W27" s="36">
        <f t="shared" si="8"/>
        <v>1000</v>
      </c>
      <c r="X27" s="2"/>
    </row>
    <row r="28">
      <c r="A28" s="11"/>
      <c r="B28" s="29"/>
      <c r="C28" s="25"/>
      <c r="D28" s="30">
        <f>IF(SUM(E239)&lt;0,"",SUM(E239))</f>
        <v>1000</v>
      </c>
      <c r="E28" s="30">
        <f>IF(SUM(E240)&lt;0,"",SUM(E240))</f>
        <v>0</v>
      </c>
      <c r="F28" s="30">
        <f>IF(SUM(E241)&lt;0,"",SUM(E241))</f>
        <v>0</v>
      </c>
      <c r="G28" s="30">
        <f>IF(SUM(E242)&lt;0,"",SUM(E242))</f>
        <v>0</v>
      </c>
      <c r="H28" s="30">
        <f>IF(SUM(E243)&lt;0,"",SUM(E243))</f>
        <v>0</v>
      </c>
      <c r="I28" s="30">
        <f>IF(SUM(E244)&lt;0,"",SUM(E244))</f>
        <v>0</v>
      </c>
      <c r="J28" s="30">
        <f>IF(SUM(E245)&lt;0,"",SUM(E245))</f>
        <v>0</v>
      </c>
      <c r="K28" s="31">
        <f t="shared" si="10"/>
        <v>1000</v>
      </c>
      <c r="L28" s="30">
        <f>F238</f>
        <v>0</v>
      </c>
      <c r="M28" s="32">
        <f t="shared" si="9"/>
        <v>10</v>
      </c>
      <c r="N28" s="2"/>
      <c r="O28" s="27">
        <f t="shared" si="4"/>
        <v>1000</v>
      </c>
      <c r="P28" s="41">
        <v>0.0</v>
      </c>
      <c r="Q28" s="17">
        <f>Q3*L28</f>
        <v>0</v>
      </c>
      <c r="R28" s="35"/>
      <c r="S28" s="35"/>
      <c r="T28" s="35">
        <f t="shared" si="5"/>
        <v>1000</v>
      </c>
      <c r="U28" s="36">
        <f t="shared" si="6"/>
        <v>1000</v>
      </c>
      <c r="V28" s="36">
        <f t="shared" si="7"/>
        <v>1000</v>
      </c>
      <c r="W28" s="36">
        <f t="shared" si="8"/>
        <v>1000</v>
      </c>
      <c r="X28" s="2"/>
    </row>
    <row r="29" ht="8.25" customHeight="1">
      <c r="A29" s="60"/>
      <c r="B29" s="60"/>
      <c r="C29" s="60"/>
      <c r="D29" s="11"/>
      <c r="E29" s="11"/>
      <c r="F29" s="11"/>
      <c r="G29" s="2"/>
      <c r="H29" s="2"/>
      <c r="I29" s="2"/>
      <c r="J29" s="2"/>
      <c r="K29" s="2"/>
      <c r="L29" s="6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>
      <c r="A30" s="62"/>
      <c r="B30" s="62"/>
      <c r="C30" s="63" t="s">
        <v>55</v>
      </c>
      <c r="D30" s="64" t="s">
        <v>56</v>
      </c>
      <c r="E30" s="64" t="s">
        <v>57</v>
      </c>
      <c r="F30" s="65" t="s">
        <v>58</v>
      </c>
      <c r="L30">
        <f>SUM(L5:L28)</f>
        <v>3</v>
      </c>
      <c r="Q30" s="66">
        <f>SUM(Q5:Q28)</f>
        <v>80</v>
      </c>
    </row>
    <row r="31">
      <c r="A31" s="67"/>
      <c r="B31" s="67"/>
      <c r="C31" s="68" t="str">
        <f>C5</f>
        <v>Bednářová B</v>
      </c>
      <c r="D31" s="69">
        <f>B5</f>
        <v>36</v>
      </c>
      <c r="E31" s="70">
        <f>SUM(E32:E37)</f>
        <v>194</v>
      </c>
      <c r="F31" s="71"/>
    </row>
    <row r="32">
      <c r="A32" s="72"/>
      <c r="B32" s="72"/>
      <c r="C32" s="44">
        <v>43408.0</v>
      </c>
      <c r="D32" s="73">
        <v>129.0</v>
      </c>
      <c r="E32">
        <f t="shared" ref="E32:E38" si="11">D32-$D$31</f>
        <v>93</v>
      </c>
      <c r="F32" s="74"/>
      <c r="I32" s="73" t="s">
        <v>59</v>
      </c>
      <c r="J32" s="73"/>
      <c r="K32" s="75"/>
    </row>
    <row r="33">
      <c r="A33" s="72"/>
      <c r="B33" s="72"/>
      <c r="C33" s="44">
        <v>43409.0</v>
      </c>
      <c r="D33" s="73"/>
      <c r="E33">
        <f t="shared" si="11"/>
        <v>-36</v>
      </c>
      <c r="F33" s="74"/>
    </row>
    <row r="34">
      <c r="A34" s="72"/>
      <c r="B34" s="72"/>
      <c r="C34" s="44">
        <v>43410.0</v>
      </c>
      <c r="D34" s="73">
        <v>142.0</v>
      </c>
      <c r="E34">
        <f t="shared" si="11"/>
        <v>106</v>
      </c>
      <c r="F34" s="76"/>
    </row>
    <row r="35">
      <c r="A35" s="72"/>
      <c r="B35" s="72"/>
      <c r="C35" s="44">
        <v>43411.0</v>
      </c>
      <c r="D35" s="73">
        <v>139.0</v>
      </c>
      <c r="E35">
        <f t="shared" si="11"/>
        <v>103</v>
      </c>
      <c r="F35" s="76"/>
    </row>
    <row r="36">
      <c r="A36" s="72"/>
      <c r="B36" s="72"/>
      <c r="C36" s="44">
        <v>43412.0</v>
      </c>
      <c r="D36" s="77"/>
      <c r="E36">
        <f t="shared" si="11"/>
        <v>-36</v>
      </c>
      <c r="F36" s="76"/>
    </row>
    <row r="37">
      <c r="A37" s="72"/>
      <c r="B37" s="72"/>
      <c r="C37" s="44">
        <v>43413.0</v>
      </c>
      <c r="D37" s="73"/>
      <c r="E37">
        <f t="shared" si="11"/>
        <v>-36</v>
      </c>
      <c r="F37" s="76"/>
    </row>
    <row r="38">
      <c r="C38" s="15" t="str">
        <f>J4</f>
        <v/>
      </c>
      <c r="D38" s="75"/>
      <c r="E38">
        <f t="shared" si="11"/>
        <v>-36</v>
      </c>
      <c r="F38" s="76"/>
    </row>
    <row r="39">
      <c r="A39" s="78"/>
      <c r="B39" s="78"/>
      <c r="C39" s="79" t="s">
        <v>55</v>
      </c>
      <c r="D39" s="80" t="s">
        <v>60</v>
      </c>
      <c r="E39" s="80" t="s">
        <v>57</v>
      </c>
      <c r="F39" s="81" t="s">
        <v>8</v>
      </c>
    </row>
    <row r="40">
      <c r="A40" s="67"/>
      <c r="B40" s="67"/>
      <c r="C40" s="68" t="str">
        <f>C6</f>
        <v>Čepeláková D</v>
      </c>
      <c r="D40" s="69">
        <f>B6</f>
        <v>27.6</v>
      </c>
      <c r="E40" s="70">
        <f>SUM(E41:E46)</f>
        <v>194.4</v>
      </c>
      <c r="F40" s="82">
        <f>SUM(F41:F47)</f>
        <v>0</v>
      </c>
    </row>
    <row r="41">
      <c r="A41" s="72"/>
      <c r="B41" s="72"/>
      <c r="C41" s="44">
        <v>43408.0</v>
      </c>
      <c r="D41" s="73">
        <v>120.0</v>
      </c>
      <c r="E41">
        <f t="shared" ref="E41:E47" si="12">D41-$D$40</f>
        <v>92.4</v>
      </c>
      <c r="F41" s="74"/>
    </row>
    <row r="42">
      <c r="A42" s="72"/>
      <c r="B42" s="72"/>
      <c r="C42" s="44">
        <v>43409.0</v>
      </c>
      <c r="D42" s="73"/>
      <c r="E42">
        <f t="shared" si="12"/>
        <v>-27.6</v>
      </c>
      <c r="F42" s="74"/>
    </row>
    <row r="43">
      <c r="A43" s="72"/>
      <c r="B43" s="72"/>
      <c r="C43" s="44">
        <v>43410.0</v>
      </c>
      <c r="D43" s="73">
        <v>117.0</v>
      </c>
      <c r="E43">
        <f t="shared" si="12"/>
        <v>89.4</v>
      </c>
      <c r="F43" s="74"/>
    </row>
    <row r="44">
      <c r="A44" s="72"/>
      <c r="B44" s="72"/>
      <c r="C44" s="44">
        <v>43411.0</v>
      </c>
      <c r="D44" s="73">
        <v>123.0</v>
      </c>
      <c r="E44">
        <f t="shared" si="12"/>
        <v>95.4</v>
      </c>
      <c r="F44" s="74"/>
    </row>
    <row r="45">
      <c r="A45" s="72"/>
      <c r="B45" s="72"/>
      <c r="C45" s="44">
        <v>43412.0</v>
      </c>
      <c r="D45" s="73"/>
      <c r="E45">
        <f t="shared" si="12"/>
        <v>-27.6</v>
      </c>
      <c r="F45" s="74"/>
    </row>
    <row r="46">
      <c r="A46" s="72"/>
      <c r="B46" s="72"/>
      <c r="C46" s="44">
        <v>43413.0</v>
      </c>
      <c r="D46" s="73"/>
      <c r="E46">
        <f t="shared" si="12"/>
        <v>-27.6</v>
      </c>
      <c r="F46" s="74"/>
    </row>
    <row r="47">
      <c r="C47" s="83"/>
      <c r="D47" s="75"/>
      <c r="E47">
        <f t="shared" si="12"/>
        <v>-27.6</v>
      </c>
      <c r="F47" s="76"/>
    </row>
    <row r="48">
      <c r="A48" s="78"/>
      <c r="B48" s="78"/>
      <c r="C48" s="79" t="s">
        <v>55</v>
      </c>
      <c r="D48" s="80" t="s">
        <v>5</v>
      </c>
      <c r="E48" s="80" t="s">
        <v>57</v>
      </c>
      <c r="F48" s="81" t="s">
        <v>8</v>
      </c>
    </row>
    <row r="49">
      <c r="A49" s="67"/>
      <c r="B49" s="67"/>
      <c r="C49" s="68" t="str">
        <f>C7</f>
        <v>Drdová J</v>
      </c>
      <c r="D49" s="69">
        <f>B7</f>
        <v>31</v>
      </c>
      <c r="E49" s="70">
        <f>SUM(E50:E55)</f>
        <v>174</v>
      </c>
      <c r="F49" s="82">
        <f>SUM(F50:F56)</f>
        <v>1</v>
      </c>
    </row>
    <row r="50">
      <c r="A50" s="72"/>
      <c r="B50" s="72"/>
      <c r="C50" s="44">
        <v>43408.0</v>
      </c>
      <c r="D50" s="73">
        <v>108.0</v>
      </c>
      <c r="E50">
        <f t="shared" ref="E50:E56" si="13">D50-$D$49</f>
        <v>77</v>
      </c>
      <c r="F50" s="74">
        <v>1.0</v>
      </c>
    </row>
    <row r="51">
      <c r="A51" s="72"/>
      <c r="B51" s="72"/>
      <c r="C51" s="44">
        <v>43409.0</v>
      </c>
      <c r="D51" s="73">
        <v>128.0</v>
      </c>
      <c r="E51">
        <f t="shared" si="13"/>
        <v>97</v>
      </c>
      <c r="F51" s="76"/>
    </row>
    <row r="52">
      <c r="A52" s="72"/>
      <c r="B52" s="72"/>
      <c r="C52" s="44">
        <v>43410.0</v>
      </c>
      <c r="D52" s="73"/>
      <c r="E52">
        <f t="shared" si="13"/>
        <v>-31</v>
      </c>
      <c r="F52" s="74"/>
    </row>
    <row r="53">
      <c r="A53" s="72"/>
      <c r="B53" s="72"/>
      <c r="C53" s="44">
        <v>43411.0</v>
      </c>
      <c r="D53" s="73">
        <v>124.0</v>
      </c>
      <c r="E53">
        <f t="shared" si="13"/>
        <v>93</v>
      </c>
      <c r="F53" s="76"/>
    </row>
    <row r="54">
      <c r="A54" s="72"/>
      <c r="B54" s="72"/>
      <c r="C54" s="44">
        <v>43412.0</v>
      </c>
      <c r="D54" s="73"/>
      <c r="E54">
        <f t="shared" si="13"/>
        <v>-31</v>
      </c>
      <c r="F54" s="76"/>
    </row>
    <row r="55">
      <c r="A55" s="72"/>
      <c r="B55" s="72"/>
      <c r="C55" s="44">
        <v>43413.0</v>
      </c>
      <c r="D55" s="73"/>
      <c r="E55">
        <f t="shared" si="13"/>
        <v>-31</v>
      </c>
      <c r="F55" s="74"/>
    </row>
    <row r="56">
      <c r="C56" s="15"/>
      <c r="D56" s="75"/>
      <c r="E56">
        <f t="shared" si="13"/>
        <v>-31</v>
      </c>
      <c r="F56" s="76"/>
    </row>
    <row r="57">
      <c r="A57" s="78"/>
      <c r="B57" s="78"/>
      <c r="C57" s="79" t="s">
        <v>55</v>
      </c>
      <c r="D57" s="80" t="s">
        <v>5</v>
      </c>
      <c r="E57" s="80" t="s">
        <v>57</v>
      </c>
      <c r="F57" s="81" t="s">
        <v>8</v>
      </c>
    </row>
    <row r="58">
      <c r="A58" s="67"/>
      <c r="B58" s="67"/>
      <c r="C58" s="68" t="str">
        <f>C8</f>
        <v>Havlenová H</v>
      </c>
      <c r="D58" s="69">
        <f>B8</f>
        <v>28.4</v>
      </c>
      <c r="E58" s="70">
        <f t="shared" ref="E58:F58" si="14">SUM(E59:E64)</f>
        <v>163.6</v>
      </c>
      <c r="F58" s="84">
        <f t="shared" si="14"/>
        <v>1</v>
      </c>
    </row>
    <row r="59">
      <c r="A59" s="72"/>
      <c r="B59" s="72"/>
      <c r="C59" s="44">
        <v>43408.0</v>
      </c>
      <c r="D59" s="73">
        <v>106.0</v>
      </c>
      <c r="E59" s="85">
        <f t="shared" ref="E59:E65" si="15">D59-$D$58</f>
        <v>77.6</v>
      </c>
      <c r="F59" s="76"/>
    </row>
    <row r="60">
      <c r="A60" s="72"/>
      <c r="B60" s="72"/>
      <c r="C60" s="44">
        <v>43409.0</v>
      </c>
      <c r="D60" s="73"/>
      <c r="E60" s="85">
        <f t="shared" si="15"/>
        <v>-28.4</v>
      </c>
      <c r="F60" s="76"/>
    </row>
    <row r="61">
      <c r="A61" s="72"/>
      <c r="B61" s="72"/>
      <c r="C61" s="44">
        <v>43410.0</v>
      </c>
      <c r="D61" s="73">
        <v>109.0</v>
      </c>
      <c r="E61" s="85">
        <f t="shared" si="15"/>
        <v>80.6</v>
      </c>
      <c r="F61" s="74">
        <v>1.0</v>
      </c>
    </row>
    <row r="62">
      <c r="A62" s="72"/>
      <c r="B62" s="72"/>
      <c r="C62" s="44">
        <v>43411.0</v>
      </c>
      <c r="D62" s="73">
        <v>119.0</v>
      </c>
      <c r="E62" s="85">
        <f t="shared" si="15"/>
        <v>90.6</v>
      </c>
      <c r="F62" s="76"/>
    </row>
    <row r="63">
      <c r="A63" s="72"/>
      <c r="B63" s="72"/>
      <c r="C63" s="44">
        <v>43412.0</v>
      </c>
      <c r="D63" s="73"/>
      <c r="E63" s="85">
        <f t="shared" si="15"/>
        <v>-28.4</v>
      </c>
      <c r="F63" s="76"/>
    </row>
    <row r="64">
      <c r="A64" s="72"/>
      <c r="B64" s="72"/>
      <c r="C64" s="44">
        <v>43413.0</v>
      </c>
      <c r="D64" s="73"/>
      <c r="E64" s="85">
        <f t="shared" si="15"/>
        <v>-28.4</v>
      </c>
      <c r="F64" s="76"/>
    </row>
    <row r="65">
      <c r="C65" s="15"/>
      <c r="D65" s="75"/>
      <c r="E65" s="85">
        <f t="shared" si="15"/>
        <v>-28.4</v>
      </c>
      <c r="F65" s="76"/>
    </row>
    <row r="66">
      <c r="A66" s="78"/>
      <c r="B66" s="78"/>
      <c r="C66" s="79" t="s">
        <v>55</v>
      </c>
      <c r="D66" s="80" t="s">
        <v>5</v>
      </c>
      <c r="E66" s="80" t="s">
        <v>57</v>
      </c>
      <c r="F66" s="81" t="s">
        <v>8</v>
      </c>
    </row>
    <row r="67">
      <c r="A67" s="67"/>
      <c r="B67" s="67"/>
      <c r="C67" s="68" t="str">
        <f>C9</f>
        <v>Heresová R</v>
      </c>
      <c r="D67" s="69">
        <f>B9</f>
        <v>25.2</v>
      </c>
      <c r="E67" s="70">
        <f t="shared" ref="E67:F67" si="16">SUM(E68:E73)</f>
        <v>318.8</v>
      </c>
      <c r="F67" s="84">
        <f t="shared" si="16"/>
        <v>0</v>
      </c>
    </row>
    <row r="68">
      <c r="A68" s="72"/>
      <c r="B68" s="72"/>
      <c r="C68" s="44">
        <v>43408.0</v>
      </c>
      <c r="D68" s="73">
        <v>112.0</v>
      </c>
      <c r="E68">
        <f t="shared" ref="E68:E74" si="17">D68-$D$67</f>
        <v>86.8</v>
      </c>
      <c r="F68" s="74"/>
    </row>
    <row r="69">
      <c r="A69" s="72"/>
      <c r="B69" s="72"/>
      <c r="C69" s="44">
        <v>43409.0</v>
      </c>
      <c r="D69" s="73">
        <v>117.0</v>
      </c>
      <c r="E69">
        <f t="shared" si="17"/>
        <v>91.8</v>
      </c>
      <c r="F69" s="74"/>
    </row>
    <row r="70">
      <c r="A70" s="72"/>
      <c r="B70" s="72"/>
      <c r="C70" s="44">
        <v>43410.0</v>
      </c>
      <c r="D70" s="73">
        <v>118.0</v>
      </c>
      <c r="E70">
        <f t="shared" si="17"/>
        <v>92.8</v>
      </c>
      <c r="F70" s="74"/>
    </row>
    <row r="71">
      <c r="A71" s="72"/>
      <c r="B71" s="72"/>
      <c r="C71" s="44">
        <v>43411.0</v>
      </c>
      <c r="D71" s="73">
        <v>123.0</v>
      </c>
      <c r="E71">
        <f t="shared" si="17"/>
        <v>97.8</v>
      </c>
      <c r="F71" s="74"/>
    </row>
    <row r="72">
      <c r="A72" s="72"/>
      <c r="B72" s="72"/>
      <c r="C72" s="44">
        <v>43412.0</v>
      </c>
      <c r="D72" s="73"/>
      <c r="E72">
        <f t="shared" si="17"/>
        <v>-25.2</v>
      </c>
      <c r="F72" s="74"/>
    </row>
    <row r="73">
      <c r="A73" s="72"/>
      <c r="B73" s="72"/>
      <c r="C73" s="44">
        <v>43413.0</v>
      </c>
      <c r="D73" s="73"/>
      <c r="E73">
        <f t="shared" si="17"/>
        <v>-25.2</v>
      </c>
      <c r="F73" s="74"/>
    </row>
    <row r="74">
      <c r="C74" s="15"/>
      <c r="D74" s="75"/>
      <c r="E74">
        <f t="shared" si="17"/>
        <v>-25.2</v>
      </c>
      <c r="F74" s="76"/>
    </row>
    <row r="75">
      <c r="A75" s="78"/>
      <c r="B75" s="78"/>
      <c r="C75" s="79" t="s">
        <v>55</v>
      </c>
      <c r="D75" s="80" t="s">
        <v>5</v>
      </c>
      <c r="E75" s="80" t="s">
        <v>57</v>
      </c>
      <c r="F75" s="81" t="s">
        <v>8</v>
      </c>
    </row>
    <row r="76">
      <c r="A76" s="67"/>
      <c r="B76" s="67"/>
      <c r="C76" s="68" t="str">
        <f>C10</f>
        <v>Lexová </v>
      </c>
      <c r="D76" s="69">
        <f>B10</f>
        <v>17.5</v>
      </c>
      <c r="E76" s="70">
        <f t="shared" ref="E76:F76" si="18">SUM(E77:E82)</f>
        <v>212</v>
      </c>
      <c r="F76" s="84">
        <f t="shared" si="18"/>
        <v>1</v>
      </c>
    </row>
    <row r="77">
      <c r="A77" s="72"/>
      <c r="B77" s="72"/>
      <c r="C77" s="44">
        <v>43408.0</v>
      </c>
      <c r="D77" s="73">
        <v>104.0</v>
      </c>
      <c r="E77">
        <f t="shared" ref="E77:E83" si="19">D77-$D$76</f>
        <v>86.5</v>
      </c>
      <c r="F77" s="74"/>
    </row>
    <row r="78">
      <c r="A78" s="72"/>
      <c r="B78" s="72"/>
      <c r="C78" s="44">
        <v>43409.0</v>
      </c>
      <c r="D78" s="73"/>
      <c r="E78">
        <f t="shared" si="19"/>
        <v>-17.5</v>
      </c>
      <c r="F78" s="76"/>
    </row>
    <row r="79">
      <c r="A79" s="72"/>
      <c r="B79" s="72"/>
      <c r="C79" s="44">
        <v>43410.0</v>
      </c>
      <c r="D79" s="73">
        <v>102.0</v>
      </c>
      <c r="E79">
        <f t="shared" si="19"/>
        <v>84.5</v>
      </c>
      <c r="F79" s="74">
        <v>1.0</v>
      </c>
    </row>
    <row r="80">
      <c r="A80" s="72"/>
      <c r="B80" s="72"/>
      <c r="C80" s="44">
        <v>43411.0</v>
      </c>
      <c r="D80" s="73">
        <v>111.0</v>
      </c>
      <c r="E80">
        <f t="shared" si="19"/>
        <v>93.5</v>
      </c>
      <c r="F80" s="76"/>
    </row>
    <row r="81">
      <c r="A81" s="72"/>
      <c r="B81" s="72"/>
      <c r="C81" s="44">
        <v>43412.0</v>
      </c>
      <c r="D81" s="73"/>
      <c r="E81">
        <f t="shared" si="19"/>
        <v>-17.5</v>
      </c>
      <c r="F81" s="74"/>
    </row>
    <row r="82">
      <c r="A82" s="86"/>
      <c r="B82" s="86"/>
      <c r="C82" s="44">
        <v>43413.0</v>
      </c>
      <c r="D82" s="73"/>
      <c r="E82">
        <f t="shared" si="19"/>
        <v>-17.5</v>
      </c>
      <c r="F82" s="76"/>
    </row>
    <row r="83">
      <c r="C83" s="15"/>
      <c r="D83" s="75"/>
      <c r="E83">
        <f t="shared" si="19"/>
        <v>-17.5</v>
      </c>
      <c r="F83" s="76"/>
    </row>
    <row r="84">
      <c r="A84" s="78"/>
      <c r="B84" s="78"/>
      <c r="C84" s="87" t="s">
        <v>55</v>
      </c>
      <c r="D84" s="78" t="s">
        <v>5</v>
      </c>
      <c r="E84" s="78" t="s">
        <v>57</v>
      </c>
      <c r="F84" s="88" t="s">
        <v>8</v>
      </c>
    </row>
    <row r="85">
      <c r="A85" s="67"/>
      <c r="B85" s="67"/>
      <c r="C85" s="68" t="str">
        <f>C11</f>
        <v>Motlová J</v>
      </c>
      <c r="D85" s="69">
        <f>B11</f>
        <v>36</v>
      </c>
      <c r="E85" s="70">
        <f>SUM(E86:E91)</f>
        <v>190</v>
      </c>
      <c r="F85" s="84">
        <f>sum(F86:F91)</f>
        <v>0</v>
      </c>
    </row>
    <row r="86">
      <c r="A86" s="72"/>
      <c r="B86" s="72"/>
      <c r="C86" s="44">
        <v>43408.0</v>
      </c>
      <c r="D86" s="73"/>
      <c r="E86">
        <f t="shared" ref="E86:E92" si="20">D86-$D$85</f>
        <v>-36</v>
      </c>
      <c r="F86" s="74"/>
    </row>
    <row r="87">
      <c r="A87" s="72"/>
      <c r="B87" s="72"/>
      <c r="C87" s="44">
        <v>43409.0</v>
      </c>
      <c r="D87" s="73">
        <v>129.0</v>
      </c>
      <c r="E87">
        <f t="shared" si="20"/>
        <v>93</v>
      </c>
      <c r="F87" s="74"/>
    </row>
    <row r="88">
      <c r="A88" s="72"/>
      <c r="B88" s="72"/>
      <c r="C88" s="44">
        <v>43410.0</v>
      </c>
      <c r="D88" s="73">
        <v>134.0</v>
      </c>
      <c r="E88">
        <f t="shared" si="20"/>
        <v>98</v>
      </c>
      <c r="F88" s="76"/>
    </row>
    <row r="89">
      <c r="A89" s="72"/>
      <c r="B89" s="72"/>
      <c r="C89" s="44">
        <v>43411.0</v>
      </c>
      <c r="D89" s="73">
        <v>143.0</v>
      </c>
      <c r="E89">
        <f t="shared" si="20"/>
        <v>107</v>
      </c>
      <c r="F89" s="74"/>
    </row>
    <row r="90">
      <c r="A90" s="72"/>
      <c r="B90" s="72"/>
      <c r="C90" s="44">
        <v>43412.0</v>
      </c>
      <c r="D90" s="73"/>
      <c r="E90">
        <f t="shared" si="20"/>
        <v>-36</v>
      </c>
      <c r="F90" s="76"/>
    </row>
    <row r="91">
      <c r="A91" s="86"/>
      <c r="B91" s="86"/>
      <c r="C91" s="44">
        <v>43413.0</v>
      </c>
      <c r="D91" s="73"/>
      <c r="E91">
        <f t="shared" si="20"/>
        <v>-36</v>
      </c>
      <c r="F91" s="76"/>
    </row>
    <row r="92">
      <c r="C92" s="15"/>
      <c r="D92" s="75"/>
      <c r="E92">
        <f t="shared" si="20"/>
        <v>-36</v>
      </c>
      <c r="F92" s="76"/>
    </row>
    <row r="93">
      <c r="A93" s="78"/>
      <c r="B93" s="78"/>
      <c r="C93" s="79" t="s">
        <v>55</v>
      </c>
      <c r="D93" s="80" t="s">
        <v>5</v>
      </c>
      <c r="E93" s="80" t="s">
        <v>57</v>
      </c>
      <c r="F93" s="81" t="s">
        <v>8</v>
      </c>
    </row>
    <row r="94">
      <c r="A94" s="67"/>
      <c r="B94" s="67"/>
      <c r="C94" s="68" t="str">
        <f>C12</f>
        <v>Polcarová S.</v>
      </c>
      <c r="D94" s="69">
        <f>B12</f>
        <v>23.4</v>
      </c>
      <c r="E94" s="70">
        <f t="shared" ref="E94:F94" si="21">SUM(E95:E100)</f>
        <v>194.6</v>
      </c>
      <c r="F94" s="84">
        <f t="shared" si="21"/>
        <v>0</v>
      </c>
    </row>
    <row r="95">
      <c r="A95" s="72"/>
      <c r="B95" s="72"/>
      <c r="C95" s="44">
        <v>43408.0</v>
      </c>
      <c r="D95" s="73"/>
      <c r="E95">
        <f t="shared" ref="E95:E101" si="22">D95-$D$94</f>
        <v>-23.4</v>
      </c>
      <c r="F95" s="76"/>
    </row>
    <row r="96">
      <c r="A96" s="72"/>
      <c r="B96" s="72"/>
      <c r="C96" s="44">
        <v>43409.0</v>
      </c>
      <c r="D96" s="73">
        <v>119.0</v>
      </c>
      <c r="E96">
        <f t="shared" si="22"/>
        <v>95.6</v>
      </c>
      <c r="F96" s="76"/>
    </row>
    <row r="97">
      <c r="A97" s="72"/>
      <c r="B97" s="72"/>
      <c r="C97" s="44">
        <v>43410.0</v>
      </c>
      <c r="D97" s="73">
        <v>104.0</v>
      </c>
      <c r="E97">
        <f t="shared" si="22"/>
        <v>80.6</v>
      </c>
      <c r="F97" s="74"/>
    </row>
    <row r="98">
      <c r="A98" s="72"/>
      <c r="B98" s="72"/>
      <c r="C98" s="44">
        <v>43411.0</v>
      </c>
      <c r="D98" s="73">
        <v>112.0</v>
      </c>
      <c r="E98">
        <f t="shared" si="22"/>
        <v>88.6</v>
      </c>
      <c r="F98" s="76"/>
    </row>
    <row r="99">
      <c r="A99" s="72"/>
      <c r="B99" s="72"/>
      <c r="C99" s="44">
        <v>43412.0</v>
      </c>
      <c r="D99" s="73"/>
      <c r="E99">
        <f t="shared" si="22"/>
        <v>-23.4</v>
      </c>
      <c r="F99" s="76"/>
    </row>
    <row r="100">
      <c r="A100" s="86"/>
      <c r="B100" s="86"/>
      <c r="C100" s="44">
        <v>43413.0</v>
      </c>
      <c r="D100" s="73"/>
      <c r="E100">
        <f t="shared" si="22"/>
        <v>-23.4</v>
      </c>
      <c r="F100" s="74"/>
    </row>
    <row r="101">
      <c r="C101" s="15"/>
      <c r="D101" s="75"/>
      <c r="E101">
        <f t="shared" si="22"/>
        <v>-23.4</v>
      </c>
      <c r="F101" s="76"/>
    </row>
    <row r="102">
      <c r="A102" s="78"/>
      <c r="B102" s="78"/>
      <c r="C102" s="79" t="s">
        <v>55</v>
      </c>
      <c r="D102" s="80" t="s">
        <v>5</v>
      </c>
      <c r="E102" s="80" t="s">
        <v>57</v>
      </c>
      <c r="F102" s="81" t="s">
        <v>8</v>
      </c>
    </row>
    <row r="103">
      <c r="A103" s="67"/>
      <c r="B103" s="67"/>
      <c r="C103" s="68" t="str">
        <f>C13</f>
        <v>Sojková L</v>
      </c>
      <c r="D103" s="69">
        <f>B13</f>
        <v>35.7</v>
      </c>
      <c r="E103" s="70">
        <f t="shared" ref="E103:F103" si="23">SUM(E104:E109)</f>
        <v>156.8</v>
      </c>
      <c r="F103" s="84">
        <f t="shared" si="23"/>
        <v>0</v>
      </c>
    </row>
    <row r="104">
      <c r="A104" s="72"/>
      <c r="B104" s="72"/>
      <c r="C104" s="44">
        <v>43408.0</v>
      </c>
      <c r="D104" s="73">
        <v>123.0</v>
      </c>
      <c r="E104">
        <f t="shared" ref="E104:E110" si="24">D104-$D$103</f>
        <v>87.3</v>
      </c>
      <c r="F104" s="74"/>
    </row>
    <row r="105">
      <c r="A105" s="72"/>
      <c r="B105" s="72"/>
      <c r="C105" s="44">
        <v>43409.0</v>
      </c>
      <c r="D105" s="73"/>
      <c r="E105">
        <f t="shared" si="24"/>
        <v>-35.7</v>
      </c>
      <c r="F105" s="74"/>
    </row>
    <row r="106">
      <c r="A106" s="72"/>
      <c r="B106" s="72"/>
      <c r="C106" s="44">
        <v>43410.0</v>
      </c>
      <c r="D106" s="73">
        <v>116.0</v>
      </c>
      <c r="E106">
        <f t="shared" si="24"/>
        <v>80.3</v>
      </c>
      <c r="F106" s="74"/>
    </row>
    <row r="107">
      <c r="A107" s="72"/>
      <c r="B107" s="72"/>
      <c r="C107" s="44">
        <v>43411.0</v>
      </c>
      <c r="D107" s="73">
        <v>132.0</v>
      </c>
      <c r="E107">
        <f t="shared" si="24"/>
        <v>96.3</v>
      </c>
      <c r="F107" s="74"/>
    </row>
    <row r="108">
      <c r="A108" s="72"/>
      <c r="B108" s="72"/>
      <c r="C108" s="44">
        <v>43412.0</v>
      </c>
      <c r="D108" s="73"/>
      <c r="E108">
        <f t="shared" si="24"/>
        <v>-35.7</v>
      </c>
      <c r="F108" s="74"/>
    </row>
    <row r="109">
      <c r="C109" s="44">
        <v>43413.0</v>
      </c>
      <c r="D109" s="73"/>
      <c r="E109">
        <f t="shared" si="24"/>
        <v>-35.7</v>
      </c>
      <c r="F109" s="74"/>
    </row>
    <row r="110">
      <c r="C110" s="15"/>
      <c r="D110" s="75"/>
      <c r="E110">
        <f t="shared" si="24"/>
        <v>-35.7</v>
      </c>
      <c r="F110" s="76"/>
    </row>
    <row r="111">
      <c r="A111" s="78"/>
      <c r="B111" s="78"/>
      <c r="C111" s="79" t="s">
        <v>55</v>
      </c>
      <c r="D111" s="80" t="s">
        <v>5</v>
      </c>
      <c r="E111" s="80" t="s">
        <v>57</v>
      </c>
      <c r="F111" s="81" t="s">
        <v>8</v>
      </c>
    </row>
    <row r="112">
      <c r="A112" s="67"/>
      <c r="B112" s="67"/>
      <c r="C112" s="68" t="str">
        <f>C14</f>
        <v/>
      </c>
      <c r="D112" s="69" t="str">
        <f>B14</f>
        <v/>
      </c>
      <c r="E112" s="70">
        <f t="shared" ref="E112:F112" si="25">SUM(E113:E120)</f>
        <v>1000</v>
      </c>
      <c r="F112" s="84">
        <f t="shared" si="25"/>
        <v>0</v>
      </c>
    </row>
    <row r="113">
      <c r="A113" s="72"/>
      <c r="B113" s="72"/>
      <c r="C113" s="44">
        <v>43408.0</v>
      </c>
      <c r="D113" s="73">
        <v>1000.0</v>
      </c>
      <c r="E113">
        <f t="shared" ref="E113:E119" si="26">D113-$D$112</f>
        <v>1000</v>
      </c>
      <c r="F113" s="76"/>
    </row>
    <row r="114">
      <c r="A114" s="72"/>
      <c r="B114" s="72"/>
      <c r="C114" s="44">
        <v>43409.0</v>
      </c>
      <c r="D114" s="73"/>
      <c r="E114">
        <f t="shared" si="26"/>
        <v>0</v>
      </c>
      <c r="F114" s="76"/>
    </row>
    <row r="115">
      <c r="A115" s="72"/>
      <c r="B115" s="72"/>
      <c r="C115" s="44">
        <v>43410.0</v>
      </c>
      <c r="D115" s="73"/>
      <c r="E115">
        <f t="shared" si="26"/>
        <v>0</v>
      </c>
      <c r="F115" s="74"/>
    </row>
    <row r="116">
      <c r="A116" s="72"/>
      <c r="B116" s="72"/>
      <c r="C116" s="44">
        <v>43411.0</v>
      </c>
      <c r="D116" s="73"/>
      <c r="E116">
        <f t="shared" si="26"/>
        <v>0</v>
      </c>
      <c r="F116" s="76"/>
    </row>
    <row r="117">
      <c r="A117" s="72"/>
      <c r="B117" s="72"/>
      <c r="C117" s="44">
        <v>43412.0</v>
      </c>
      <c r="D117" s="73"/>
      <c r="E117">
        <f t="shared" si="26"/>
        <v>0</v>
      </c>
      <c r="F117" s="76"/>
    </row>
    <row r="118">
      <c r="C118" s="44">
        <v>43413.0</v>
      </c>
      <c r="D118" s="73"/>
      <c r="E118">
        <f t="shared" si="26"/>
        <v>0</v>
      </c>
      <c r="F118" s="74"/>
    </row>
    <row r="119">
      <c r="C119" s="15"/>
      <c r="D119" s="75"/>
      <c r="E119">
        <f t="shared" si="26"/>
        <v>0</v>
      </c>
      <c r="F119" s="76"/>
    </row>
    <row r="120">
      <c r="A120" s="78"/>
      <c r="B120" s="78"/>
      <c r="C120" s="79" t="s">
        <v>55</v>
      </c>
      <c r="D120" s="80" t="s">
        <v>5</v>
      </c>
      <c r="E120" s="80" t="s">
        <v>57</v>
      </c>
      <c r="F120" s="81" t="s">
        <v>8</v>
      </c>
    </row>
    <row r="121">
      <c r="A121" s="67"/>
      <c r="B121" s="67"/>
      <c r="C121" s="68" t="str">
        <f>C15</f>
        <v/>
      </c>
      <c r="D121" s="69" t="str">
        <f>B15</f>
        <v/>
      </c>
      <c r="E121" s="70">
        <f t="shared" ref="E121:F121" si="27">SUM(E122:E127)</f>
        <v>1000</v>
      </c>
      <c r="F121" s="84">
        <f t="shared" si="27"/>
        <v>0</v>
      </c>
    </row>
    <row r="122">
      <c r="A122" s="72"/>
      <c r="B122" s="72"/>
      <c r="C122" s="44">
        <v>43408.0</v>
      </c>
      <c r="D122" s="73">
        <v>1000.0</v>
      </c>
      <c r="E122">
        <f t="shared" ref="E122:E128" si="28">D122-$D$121</f>
        <v>1000</v>
      </c>
      <c r="F122" s="76"/>
    </row>
    <row r="123">
      <c r="A123" s="72"/>
      <c r="B123" s="72"/>
      <c r="C123" s="44">
        <v>43409.0</v>
      </c>
      <c r="D123" s="73"/>
      <c r="E123">
        <f t="shared" si="28"/>
        <v>0</v>
      </c>
      <c r="F123" s="76"/>
    </row>
    <row r="124">
      <c r="A124" s="72"/>
      <c r="B124" s="72"/>
      <c r="C124" s="44">
        <v>43410.0</v>
      </c>
      <c r="D124" s="73"/>
      <c r="E124">
        <f t="shared" si="28"/>
        <v>0</v>
      </c>
      <c r="F124" s="74"/>
    </row>
    <row r="125">
      <c r="A125" s="72"/>
      <c r="B125" s="72"/>
      <c r="C125" s="44">
        <v>43411.0</v>
      </c>
      <c r="D125" s="73"/>
      <c r="E125">
        <f t="shared" si="28"/>
        <v>0</v>
      </c>
      <c r="F125" s="74"/>
    </row>
    <row r="126">
      <c r="A126" s="72"/>
      <c r="B126" s="72"/>
      <c r="C126" s="44">
        <v>43412.0</v>
      </c>
      <c r="D126" s="73"/>
      <c r="E126">
        <f t="shared" si="28"/>
        <v>0</v>
      </c>
      <c r="F126" s="74"/>
    </row>
    <row r="127">
      <c r="A127" s="86"/>
      <c r="B127" s="86"/>
      <c r="C127" s="44">
        <v>43413.0</v>
      </c>
      <c r="D127" s="73"/>
      <c r="E127">
        <f t="shared" si="28"/>
        <v>0</v>
      </c>
      <c r="F127" s="76"/>
    </row>
    <row r="128">
      <c r="C128" s="15"/>
      <c r="D128" s="75"/>
      <c r="E128">
        <f t="shared" si="28"/>
        <v>0</v>
      </c>
      <c r="F128" s="76"/>
    </row>
    <row r="129">
      <c r="A129" s="78"/>
      <c r="B129" s="78"/>
      <c r="C129" s="79" t="s">
        <v>55</v>
      </c>
      <c r="D129" s="80" t="s">
        <v>5</v>
      </c>
      <c r="E129" s="80" t="s">
        <v>57</v>
      </c>
      <c r="F129" s="81" t="s">
        <v>8</v>
      </c>
    </row>
    <row r="130">
      <c r="A130" s="67"/>
      <c r="B130" s="67"/>
      <c r="C130" s="68" t="str">
        <f>C16</f>
        <v/>
      </c>
      <c r="D130" s="69" t="str">
        <f>B16</f>
        <v/>
      </c>
      <c r="E130" s="70">
        <f t="shared" ref="E130:F130" si="29">SUM(E131:E136)</f>
        <v>1000</v>
      </c>
      <c r="F130" s="84">
        <f t="shared" si="29"/>
        <v>0</v>
      </c>
    </row>
    <row r="131">
      <c r="A131" s="72"/>
      <c r="B131" s="72"/>
      <c r="C131" s="44">
        <v>43408.0</v>
      </c>
      <c r="D131" s="73">
        <v>1000.0</v>
      </c>
      <c r="E131">
        <f t="shared" ref="E131:E137" si="30">D131-$D$130</f>
        <v>1000</v>
      </c>
      <c r="F131" s="76"/>
    </row>
    <row r="132">
      <c r="A132" s="72"/>
      <c r="B132" s="72"/>
      <c r="C132" s="44">
        <v>43409.0</v>
      </c>
      <c r="D132" s="73"/>
      <c r="E132">
        <f t="shared" si="30"/>
        <v>0</v>
      </c>
      <c r="F132" s="76"/>
    </row>
    <row r="133">
      <c r="A133" s="72"/>
      <c r="B133" s="72"/>
      <c r="C133" s="44">
        <v>43410.0</v>
      </c>
      <c r="D133" s="73"/>
      <c r="E133">
        <f t="shared" si="30"/>
        <v>0</v>
      </c>
      <c r="F133" s="74"/>
    </row>
    <row r="134">
      <c r="A134" s="72"/>
      <c r="B134" s="72"/>
      <c r="C134" s="44">
        <v>43411.0</v>
      </c>
      <c r="D134" s="73"/>
      <c r="E134">
        <f t="shared" si="30"/>
        <v>0</v>
      </c>
      <c r="F134" s="76"/>
    </row>
    <row r="135">
      <c r="A135" s="72"/>
      <c r="B135" s="72"/>
      <c r="C135" s="44">
        <v>43412.0</v>
      </c>
      <c r="D135" s="73"/>
      <c r="E135">
        <f t="shared" si="30"/>
        <v>0</v>
      </c>
      <c r="F135" s="76"/>
    </row>
    <row r="136">
      <c r="A136" s="86"/>
      <c r="B136" s="86"/>
      <c r="C136" s="44">
        <v>43413.0</v>
      </c>
      <c r="D136" s="73"/>
      <c r="E136">
        <f t="shared" si="30"/>
        <v>0</v>
      </c>
      <c r="F136" s="76"/>
    </row>
    <row r="137">
      <c r="C137" s="15"/>
      <c r="D137" s="89"/>
      <c r="E137">
        <f t="shared" si="30"/>
        <v>0</v>
      </c>
      <c r="F137" s="90"/>
    </row>
    <row r="138">
      <c r="A138" s="78"/>
      <c r="B138" s="78"/>
      <c r="C138" s="79" t="s">
        <v>55</v>
      </c>
      <c r="D138" s="80" t="s">
        <v>5</v>
      </c>
      <c r="E138" s="80" t="s">
        <v>57</v>
      </c>
      <c r="F138" s="81" t="s">
        <v>8</v>
      </c>
    </row>
    <row r="139">
      <c r="A139" s="67"/>
      <c r="B139" s="67"/>
      <c r="C139" s="68" t="str">
        <f>C17</f>
        <v/>
      </c>
      <c r="D139" s="69" t="str">
        <f>B17</f>
        <v/>
      </c>
      <c r="E139" s="70">
        <f t="shared" ref="E139:F139" si="31">SUM(E140:E145)</f>
        <v>1000</v>
      </c>
      <c r="F139" s="84">
        <f t="shared" si="31"/>
        <v>0</v>
      </c>
    </row>
    <row r="140">
      <c r="A140" s="86"/>
      <c r="B140" s="86"/>
      <c r="C140" s="44">
        <v>43408.0</v>
      </c>
      <c r="D140" s="73">
        <v>1000.0</v>
      </c>
      <c r="E140">
        <f t="shared" ref="E140:E146" si="32">D140-$D$139</f>
        <v>1000</v>
      </c>
      <c r="F140" s="74"/>
    </row>
    <row r="141">
      <c r="A141" s="86"/>
      <c r="B141" s="86"/>
      <c r="C141" s="44">
        <v>43409.0</v>
      </c>
      <c r="D141" s="73"/>
      <c r="E141">
        <f t="shared" si="32"/>
        <v>0</v>
      </c>
      <c r="F141" s="76"/>
    </row>
    <row r="142">
      <c r="A142" s="86"/>
      <c r="B142" s="86"/>
      <c r="C142" s="44">
        <v>43410.0</v>
      </c>
      <c r="D142" s="73"/>
      <c r="E142">
        <f t="shared" si="32"/>
        <v>0</v>
      </c>
      <c r="F142" s="74"/>
    </row>
    <row r="143">
      <c r="A143" s="86"/>
      <c r="B143" s="86"/>
      <c r="C143" s="44">
        <v>43411.0</v>
      </c>
      <c r="D143" s="73"/>
      <c r="E143">
        <f t="shared" si="32"/>
        <v>0</v>
      </c>
      <c r="F143" s="74"/>
    </row>
    <row r="144">
      <c r="A144" s="86"/>
      <c r="B144" s="86"/>
      <c r="C144" s="44">
        <v>43412.0</v>
      </c>
      <c r="D144" s="73"/>
      <c r="E144">
        <f t="shared" si="32"/>
        <v>0</v>
      </c>
      <c r="F144" s="76"/>
    </row>
    <row r="145">
      <c r="A145" s="86"/>
      <c r="B145" s="86"/>
      <c r="C145" s="44">
        <v>43413.0</v>
      </c>
      <c r="D145" s="73"/>
      <c r="E145">
        <f t="shared" si="32"/>
        <v>0</v>
      </c>
      <c r="F145" s="76"/>
    </row>
    <row r="146">
      <c r="C146" s="15"/>
      <c r="D146" s="75"/>
      <c r="E146">
        <f t="shared" si="32"/>
        <v>0</v>
      </c>
      <c r="F146" s="76"/>
    </row>
    <row r="147">
      <c r="C147" s="79" t="s">
        <v>55</v>
      </c>
      <c r="D147" s="80" t="s">
        <v>5</v>
      </c>
      <c r="E147" s="80" t="s">
        <v>57</v>
      </c>
      <c r="F147" s="81" t="s">
        <v>8</v>
      </c>
    </row>
    <row r="148">
      <c r="C148" s="68" t="str">
        <f>C18</f>
        <v/>
      </c>
      <c r="D148" s="69" t="str">
        <f>B18</f>
        <v/>
      </c>
      <c r="E148" s="70">
        <f t="shared" ref="E148:F148" si="33">SUM(E149:E156)</f>
        <v>1000</v>
      </c>
      <c r="F148" s="84">
        <f t="shared" si="33"/>
        <v>0</v>
      </c>
    </row>
    <row r="149">
      <c r="C149" s="44">
        <v>43408.0</v>
      </c>
      <c r="D149" s="73">
        <v>1000.0</v>
      </c>
      <c r="E149">
        <f t="shared" ref="E149:E155" si="34">D149-$D$148</f>
        <v>1000</v>
      </c>
      <c r="F149" s="76"/>
    </row>
    <row r="150">
      <c r="C150" s="44">
        <v>43409.0</v>
      </c>
      <c r="D150" s="73"/>
      <c r="E150">
        <f t="shared" si="34"/>
        <v>0</v>
      </c>
      <c r="F150" s="76"/>
    </row>
    <row r="151">
      <c r="C151" s="44">
        <v>43410.0</v>
      </c>
      <c r="D151" s="73"/>
      <c r="E151">
        <f t="shared" si="34"/>
        <v>0</v>
      </c>
      <c r="F151" s="74"/>
    </row>
    <row r="152">
      <c r="C152" s="44">
        <v>43411.0</v>
      </c>
      <c r="D152" s="73"/>
      <c r="E152">
        <f t="shared" si="34"/>
        <v>0</v>
      </c>
      <c r="F152" s="76"/>
    </row>
    <row r="153">
      <c r="C153" s="44">
        <v>43412.0</v>
      </c>
      <c r="D153" s="73"/>
      <c r="E153">
        <f t="shared" si="34"/>
        <v>0</v>
      </c>
      <c r="F153" s="76"/>
    </row>
    <row r="154">
      <c r="C154" s="44">
        <v>43413.0</v>
      </c>
      <c r="D154" s="73"/>
      <c r="E154">
        <f t="shared" si="34"/>
        <v>0</v>
      </c>
      <c r="F154" s="76"/>
    </row>
    <row r="155">
      <c r="C155" s="15"/>
      <c r="D155" s="75"/>
      <c r="E155">
        <f t="shared" si="34"/>
        <v>0</v>
      </c>
      <c r="F155" s="76"/>
    </row>
    <row r="156">
      <c r="C156" s="79" t="s">
        <v>55</v>
      </c>
      <c r="D156" s="80" t="s">
        <v>5</v>
      </c>
      <c r="E156" s="80" t="s">
        <v>57</v>
      </c>
      <c r="F156" s="81" t="s">
        <v>8</v>
      </c>
    </row>
    <row r="157">
      <c r="C157" s="68" t="str">
        <f>C19</f>
        <v/>
      </c>
      <c r="D157" s="69" t="str">
        <f>B19</f>
        <v/>
      </c>
      <c r="E157" s="70">
        <f t="shared" ref="E157:F157" si="35">SUM(E158:E163)</f>
        <v>1000</v>
      </c>
      <c r="F157" s="84">
        <f t="shared" si="35"/>
        <v>0</v>
      </c>
    </row>
    <row r="158">
      <c r="C158" s="44">
        <v>43408.0</v>
      </c>
      <c r="D158" s="73">
        <v>1000.0</v>
      </c>
      <c r="E158">
        <f t="shared" ref="E158:E164" si="36">D158-$D$157</f>
        <v>1000</v>
      </c>
      <c r="F158" s="76"/>
    </row>
    <row r="159">
      <c r="C159" s="44">
        <v>43409.0</v>
      </c>
      <c r="D159" s="73"/>
      <c r="E159">
        <f t="shared" si="36"/>
        <v>0</v>
      </c>
      <c r="F159" s="76"/>
    </row>
    <row r="160">
      <c r="C160" s="44">
        <v>43410.0</v>
      </c>
      <c r="D160" s="73"/>
      <c r="E160">
        <f t="shared" si="36"/>
        <v>0</v>
      </c>
      <c r="F160" s="74"/>
    </row>
    <row r="161">
      <c r="C161" s="44">
        <v>43411.0</v>
      </c>
      <c r="D161" s="73"/>
      <c r="E161">
        <f t="shared" si="36"/>
        <v>0</v>
      </c>
      <c r="F161" s="74"/>
    </row>
    <row r="162">
      <c r="C162" s="44">
        <v>43412.0</v>
      </c>
      <c r="D162" s="73"/>
      <c r="E162">
        <f t="shared" si="36"/>
        <v>0</v>
      </c>
      <c r="F162" s="76"/>
    </row>
    <row r="163">
      <c r="C163" s="44">
        <v>43413.0</v>
      </c>
      <c r="D163" s="73"/>
      <c r="E163">
        <f t="shared" si="36"/>
        <v>0</v>
      </c>
      <c r="F163" s="74"/>
    </row>
    <row r="164">
      <c r="C164" s="15"/>
      <c r="D164" s="75"/>
      <c r="E164">
        <f t="shared" si="36"/>
        <v>0</v>
      </c>
      <c r="F164" s="76"/>
    </row>
    <row r="165">
      <c r="C165" s="79" t="s">
        <v>55</v>
      </c>
      <c r="D165" s="80" t="s">
        <v>5</v>
      </c>
      <c r="E165" s="80" t="s">
        <v>57</v>
      </c>
      <c r="F165" s="81" t="s">
        <v>8</v>
      </c>
    </row>
    <row r="166">
      <c r="C166" s="68" t="str">
        <f>C20</f>
        <v/>
      </c>
      <c r="D166" s="69" t="str">
        <f>B20</f>
        <v/>
      </c>
      <c r="E166" s="70">
        <f t="shared" ref="E166:F166" si="37">SUM(E167:E172)</f>
        <v>1000</v>
      </c>
      <c r="F166" s="84">
        <f t="shared" si="37"/>
        <v>0</v>
      </c>
    </row>
    <row r="167">
      <c r="C167" s="44">
        <v>43408.0</v>
      </c>
      <c r="D167" s="73">
        <v>1000.0</v>
      </c>
      <c r="E167">
        <f t="shared" ref="E167:E173" si="38">D167-$D$166</f>
        <v>1000</v>
      </c>
      <c r="F167" s="76"/>
    </row>
    <row r="168">
      <c r="C168" s="44">
        <v>43409.0</v>
      </c>
      <c r="D168" s="73"/>
      <c r="E168">
        <f t="shared" si="38"/>
        <v>0</v>
      </c>
      <c r="F168" s="76"/>
    </row>
    <row r="169">
      <c r="C169" s="44">
        <v>43410.0</v>
      </c>
      <c r="D169" s="73"/>
      <c r="E169">
        <f t="shared" si="38"/>
        <v>0</v>
      </c>
      <c r="F169" s="74"/>
    </row>
    <row r="170">
      <c r="C170" s="44">
        <v>43411.0</v>
      </c>
      <c r="D170" s="73"/>
      <c r="E170">
        <f t="shared" si="38"/>
        <v>0</v>
      </c>
      <c r="F170" s="76"/>
    </row>
    <row r="171">
      <c r="C171" s="44">
        <v>43412.0</v>
      </c>
      <c r="D171" s="73"/>
      <c r="E171">
        <f t="shared" si="38"/>
        <v>0</v>
      </c>
      <c r="F171" s="74"/>
    </row>
    <row r="172">
      <c r="C172" s="44">
        <v>43413.0</v>
      </c>
      <c r="D172" s="73"/>
      <c r="E172">
        <f t="shared" si="38"/>
        <v>0</v>
      </c>
      <c r="F172" s="74"/>
    </row>
    <row r="173">
      <c r="C173" s="46"/>
      <c r="D173" s="89"/>
      <c r="E173" s="91">
        <f t="shared" si="38"/>
        <v>0</v>
      </c>
      <c r="F173" s="90"/>
    </row>
    <row r="174">
      <c r="C174" s="79" t="s">
        <v>55</v>
      </c>
      <c r="D174" s="80" t="s">
        <v>5</v>
      </c>
      <c r="E174" s="80" t="s">
        <v>57</v>
      </c>
      <c r="F174" s="81" t="s">
        <v>8</v>
      </c>
    </row>
    <row r="175">
      <c r="C175" s="68" t="str">
        <f>C21</f>
        <v/>
      </c>
      <c r="D175" s="69" t="str">
        <f>B21</f>
        <v/>
      </c>
      <c r="E175" s="70">
        <f t="shared" ref="E175:F175" si="39">SUM(E176:E181)</f>
        <v>1000</v>
      </c>
      <c r="F175" s="84">
        <f t="shared" si="39"/>
        <v>0</v>
      </c>
    </row>
    <row r="176">
      <c r="C176" s="44">
        <v>43408.0</v>
      </c>
      <c r="D176" s="73">
        <v>1000.0</v>
      </c>
      <c r="E176">
        <f t="shared" ref="E176:E182" si="40">D176-$D$175</f>
        <v>1000</v>
      </c>
      <c r="F176" s="74"/>
    </row>
    <row r="177">
      <c r="C177" s="44">
        <v>43409.0</v>
      </c>
      <c r="D177" s="73"/>
      <c r="E177">
        <f t="shared" si="40"/>
        <v>0</v>
      </c>
      <c r="F177" s="76"/>
    </row>
    <row r="178">
      <c r="C178" s="44">
        <v>43410.0</v>
      </c>
      <c r="D178" s="73"/>
      <c r="E178">
        <f t="shared" si="40"/>
        <v>0</v>
      </c>
      <c r="F178" s="74"/>
    </row>
    <row r="179">
      <c r="C179" s="44">
        <v>43411.0</v>
      </c>
      <c r="D179" s="73"/>
      <c r="E179">
        <f t="shared" si="40"/>
        <v>0</v>
      </c>
      <c r="F179" s="76"/>
    </row>
    <row r="180">
      <c r="C180" s="44">
        <v>43412.0</v>
      </c>
      <c r="D180" s="73"/>
      <c r="E180">
        <f t="shared" si="40"/>
        <v>0</v>
      </c>
      <c r="F180" s="74"/>
    </row>
    <row r="181">
      <c r="C181" s="44">
        <v>43413.0</v>
      </c>
      <c r="D181" s="73"/>
      <c r="E181">
        <f t="shared" si="40"/>
        <v>0</v>
      </c>
      <c r="F181" s="74"/>
    </row>
    <row r="182">
      <c r="C182" s="46"/>
      <c r="D182" s="89"/>
      <c r="E182">
        <f t="shared" si="40"/>
        <v>0</v>
      </c>
      <c r="F182" s="90"/>
    </row>
    <row r="183">
      <c r="C183" s="79" t="s">
        <v>55</v>
      </c>
      <c r="D183" s="80" t="s">
        <v>5</v>
      </c>
      <c r="E183" s="80" t="s">
        <v>57</v>
      </c>
      <c r="F183" s="81" t="s">
        <v>8</v>
      </c>
    </row>
    <row r="184">
      <c r="C184" s="68" t="str">
        <f>C22</f>
        <v/>
      </c>
      <c r="D184" s="69" t="str">
        <f>B22</f>
        <v/>
      </c>
      <c r="E184" s="70">
        <f t="shared" ref="E184:F184" si="41">SUM(E185:E190)</f>
        <v>1000</v>
      </c>
      <c r="F184" s="84">
        <f t="shared" si="41"/>
        <v>0</v>
      </c>
    </row>
    <row r="185">
      <c r="C185" s="44">
        <v>43408.0</v>
      </c>
      <c r="D185" s="73">
        <v>1000.0</v>
      </c>
      <c r="E185">
        <f t="shared" ref="E185:E191" si="42">D185-$D$184</f>
        <v>1000</v>
      </c>
      <c r="F185" s="76"/>
    </row>
    <row r="186">
      <c r="C186" s="44">
        <v>43409.0</v>
      </c>
      <c r="D186" s="73"/>
      <c r="E186">
        <f t="shared" si="42"/>
        <v>0</v>
      </c>
      <c r="F186" s="76"/>
    </row>
    <row r="187">
      <c r="C187" s="44">
        <v>43410.0</v>
      </c>
      <c r="D187" s="73"/>
      <c r="E187">
        <f t="shared" si="42"/>
        <v>0</v>
      </c>
      <c r="F187" s="74"/>
    </row>
    <row r="188">
      <c r="C188" s="44">
        <v>43411.0</v>
      </c>
      <c r="D188" s="73"/>
      <c r="E188">
        <f t="shared" si="42"/>
        <v>0</v>
      </c>
      <c r="F188" s="76"/>
    </row>
    <row r="189">
      <c r="C189" s="44">
        <v>43412.0</v>
      </c>
      <c r="D189" s="73"/>
      <c r="E189">
        <f t="shared" si="42"/>
        <v>0</v>
      </c>
      <c r="F189" s="74"/>
    </row>
    <row r="190">
      <c r="C190" s="44">
        <v>43413.0</v>
      </c>
      <c r="D190" s="73"/>
      <c r="E190">
        <f t="shared" si="42"/>
        <v>0</v>
      </c>
      <c r="F190" s="74"/>
    </row>
    <row r="191">
      <c r="C191" s="46"/>
      <c r="D191" s="89"/>
      <c r="E191">
        <f t="shared" si="42"/>
        <v>0</v>
      </c>
      <c r="F191" s="90"/>
    </row>
    <row r="192">
      <c r="C192" s="79" t="s">
        <v>55</v>
      </c>
      <c r="D192" s="80" t="s">
        <v>5</v>
      </c>
      <c r="E192" s="80" t="s">
        <v>57</v>
      </c>
      <c r="F192" s="81" t="s">
        <v>8</v>
      </c>
    </row>
    <row r="193">
      <c r="C193" s="68" t="str">
        <f>C23</f>
        <v/>
      </c>
      <c r="D193" s="69" t="str">
        <f>B23</f>
        <v/>
      </c>
      <c r="E193" s="70">
        <f t="shared" ref="E193:F193" si="43">SUM(E194:E199)</f>
        <v>1000</v>
      </c>
      <c r="F193" s="84">
        <f t="shared" si="43"/>
        <v>0</v>
      </c>
    </row>
    <row r="194">
      <c r="C194" s="44">
        <v>43408.0</v>
      </c>
      <c r="D194" s="73">
        <v>1000.0</v>
      </c>
      <c r="E194">
        <f t="shared" ref="E194:E200" si="44">D194-$D$193</f>
        <v>1000</v>
      </c>
      <c r="F194" s="76"/>
    </row>
    <row r="195">
      <c r="C195" s="44">
        <v>43409.0</v>
      </c>
      <c r="D195" s="73"/>
      <c r="E195">
        <f t="shared" si="44"/>
        <v>0</v>
      </c>
      <c r="F195" s="76"/>
    </row>
    <row r="196">
      <c r="C196" s="44">
        <v>43410.0</v>
      </c>
      <c r="D196" s="73"/>
      <c r="E196">
        <f t="shared" si="44"/>
        <v>0</v>
      </c>
      <c r="F196" s="74"/>
    </row>
    <row r="197">
      <c r="C197" s="44">
        <v>43411.0</v>
      </c>
      <c r="D197" s="73"/>
      <c r="E197">
        <f t="shared" si="44"/>
        <v>0</v>
      </c>
      <c r="F197" s="76"/>
    </row>
    <row r="198">
      <c r="C198" s="44">
        <v>43412.0</v>
      </c>
      <c r="D198" s="73"/>
      <c r="E198">
        <f t="shared" si="44"/>
        <v>0</v>
      </c>
      <c r="F198" s="74"/>
    </row>
    <row r="199">
      <c r="C199" s="44">
        <v>43413.0</v>
      </c>
      <c r="D199" s="73"/>
      <c r="E199">
        <f t="shared" si="44"/>
        <v>0</v>
      </c>
      <c r="F199" s="74"/>
    </row>
    <row r="200">
      <c r="C200" s="46"/>
      <c r="D200" s="89"/>
      <c r="E200">
        <f t="shared" si="44"/>
        <v>0</v>
      </c>
      <c r="F200" s="90"/>
    </row>
    <row r="201">
      <c r="C201" s="79" t="s">
        <v>55</v>
      </c>
      <c r="D201" s="80" t="s">
        <v>5</v>
      </c>
      <c r="E201" s="80" t="s">
        <v>57</v>
      </c>
      <c r="F201" s="81" t="s">
        <v>8</v>
      </c>
    </row>
    <row r="202">
      <c r="C202" s="68" t="str">
        <f>C24</f>
        <v/>
      </c>
      <c r="D202" s="69" t="str">
        <f>B24</f>
        <v/>
      </c>
      <c r="E202" s="70">
        <f t="shared" ref="E202:F202" si="45">SUM(E203:E208)</f>
        <v>1000</v>
      </c>
      <c r="F202" s="84">
        <f t="shared" si="45"/>
        <v>0</v>
      </c>
    </row>
    <row r="203">
      <c r="C203" s="44">
        <v>43408.0</v>
      </c>
      <c r="D203" s="73">
        <v>1000.0</v>
      </c>
      <c r="E203">
        <f t="shared" ref="E203:E209" si="46">D203-$D$202</f>
        <v>1000</v>
      </c>
      <c r="F203" s="76"/>
    </row>
    <row r="204">
      <c r="C204" s="44">
        <v>43409.0</v>
      </c>
      <c r="D204" s="73"/>
      <c r="E204">
        <f t="shared" si="46"/>
        <v>0</v>
      </c>
      <c r="F204" s="74"/>
    </row>
    <row r="205">
      <c r="C205" s="44">
        <v>43410.0</v>
      </c>
      <c r="D205" s="73"/>
      <c r="E205">
        <f t="shared" si="46"/>
        <v>0</v>
      </c>
      <c r="F205" s="74"/>
    </row>
    <row r="206">
      <c r="C206" s="44">
        <v>43411.0</v>
      </c>
      <c r="D206" s="73"/>
      <c r="E206">
        <f t="shared" si="46"/>
        <v>0</v>
      </c>
      <c r="F206" s="76"/>
    </row>
    <row r="207">
      <c r="C207" s="44">
        <v>43412.0</v>
      </c>
      <c r="D207" s="73"/>
      <c r="E207">
        <f t="shared" si="46"/>
        <v>0</v>
      </c>
      <c r="F207" s="74"/>
    </row>
    <row r="208">
      <c r="C208" s="44">
        <v>43413.0</v>
      </c>
      <c r="D208" s="73"/>
      <c r="E208">
        <f t="shared" si="46"/>
        <v>0</v>
      </c>
      <c r="F208" s="74"/>
    </row>
    <row r="209">
      <c r="C209" s="46"/>
      <c r="D209" s="92"/>
      <c r="E209">
        <f t="shared" si="46"/>
        <v>0</v>
      </c>
      <c r="F209" s="90"/>
    </row>
    <row r="210">
      <c r="C210" s="79" t="s">
        <v>55</v>
      </c>
      <c r="D210" s="80" t="s">
        <v>5</v>
      </c>
      <c r="E210" s="80" t="s">
        <v>57</v>
      </c>
      <c r="F210" s="81" t="s">
        <v>8</v>
      </c>
    </row>
    <row r="211">
      <c r="C211" s="68" t="str">
        <f>C25</f>
        <v/>
      </c>
      <c r="D211" s="69" t="str">
        <f>B25</f>
        <v/>
      </c>
      <c r="E211" s="70">
        <f t="shared" ref="E211:F211" si="47">SUM(E212:E217)</f>
        <v>1000</v>
      </c>
      <c r="F211" s="84">
        <f t="shared" si="47"/>
        <v>0</v>
      </c>
    </row>
    <row r="212">
      <c r="C212" s="44">
        <v>43408.0</v>
      </c>
      <c r="D212" s="73">
        <v>1000.0</v>
      </c>
      <c r="E212">
        <f t="shared" ref="E212:E218" si="48">D212-$D$211</f>
        <v>1000</v>
      </c>
      <c r="F212" s="76"/>
    </row>
    <row r="213">
      <c r="C213" s="44">
        <v>43409.0</v>
      </c>
      <c r="D213" s="73"/>
      <c r="E213">
        <f t="shared" si="48"/>
        <v>0</v>
      </c>
      <c r="F213" s="74"/>
    </row>
    <row r="214">
      <c r="C214" s="44">
        <v>43410.0</v>
      </c>
      <c r="D214" s="73"/>
      <c r="E214">
        <f t="shared" si="48"/>
        <v>0</v>
      </c>
      <c r="F214" s="74"/>
    </row>
    <row r="215">
      <c r="C215" s="44">
        <v>43411.0</v>
      </c>
      <c r="D215" s="73"/>
      <c r="E215">
        <f t="shared" si="48"/>
        <v>0</v>
      </c>
      <c r="F215" s="76"/>
    </row>
    <row r="216">
      <c r="C216" s="44">
        <v>43412.0</v>
      </c>
      <c r="D216" s="73"/>
      <c r="E216">
        <f t="shared" si="48"/>
        <v>0</v>
      </c>
      <c r="F216" s="74"/>
    </row>
    <row r="217">
      <c r="C217" s="44">
        <v>43413.0</v>
      </c>
      <c r="D217" s="73"/>
      <c r="E217">
        <f t="shared" si="48"/>
        <v>0</v>
      </c>
      <c r="F217" s="74"/>
    </row>
    <row r="218">
      <c r="C218" s="46"/>
      <c r="D218" s="92"/>
      <c r="E218">
        <f t="shared" si="48"/>
        <v>0</v>
      </c>
      <c r="F218" s="90"/>
    </row>
    <row r="219">
      <c r="C219" s="79" t="s">
        <v>55</v>
      </c>
      <c r="D219" s="80" t="s">
        <v>5</v>
      </c>
      <c r="E219" s="80" t="s">
        <v>57</v>
      </c>
      <c r="F219" s="81" t="s">
        <v>8</v>
      </c>
    </row>
    <row r="220">
      <c r="C220" s="68" t="str">
        <f>C26</f>
        <v/>
      </c>
      <c r="D220" s="69" t="str">
        <f>B26</f>
        <v/>
      </c>
      <c r="E220" s="70">
        <f t="shared" ref="E220:F220" si="49">SUM(E221:E226)</f>
        <v>1000</v>
      </c>
      <c r="F220" s="84">
        <f t="shared" si="49"/>
        <v>0</v>
      </c>
    </row>
    <row r="221">
      <c r="C221" s="44">
        <v>43408.0</v>
      </c>
      <c r="D221" s="73">
        <v>1000.0</v>
      </c>
      <c r="E221">
        <f t="shared" ref="E221:E227" si="50">D221-$D$220</f>
        <v>1000</v>
      </c>
      <c r="F221" s="76"/>
    </row>
    <row r="222">
      <c r="C222" s="44">
        <v>43409.0</v>
      </c>
      <c r="D222" s="73"/>
      <c r="E222">
        <f t="shared" si="50"/>
        <v>0</v>
      </c>
      <c r="F222" s="74"/>
    </row>
    <row r="223">
      <c r="C223" s="44">
        <v>43410.0</v>
      </c>
      <c r="D223" s="73"/>
      <c r="E223">
        <f t="shared" si="50"/>
        <v>0</v>
      </c>
      <c r="F223" s="74"/>
    </row>
    <row r="224">
      <c r="C224" s="44">
        <v>43411.0</v>
      </c>
      <c r="D224" s="73"/>
      <c r="E224">
        <f t="shared" si="50"/>
        <v>0</v>
      </c>
      <c r="F224" s="76"/>
    </row>
    <row r="225">
      <c r="C225" s="44">
        <v>43412.0</v>
      </c>
      <c r="D225" s="73"/>
      <c r="E225">
        <f t="shared" si="50"/>
        <v>0</v>
      </c>
      <c r="F225" s="74"/>
    </row>
    <row r="226">
      <c r="C226" s="44">
        <v>43413.0</v>
      </c>
      <c r="D226" s="73"/>
      <c r="E226">
        <f t="shared" si="50"/>
        <v>0</v>
      </c>
      <c r="F226" s="74"/>
    </row>
    <row r="227">
      <c r="C227" s="46"/>
      <c r="D227" s="92"/>
      <c r="E227">
        <f t="shared" si="50"/>
        <v>0</v>
      </c>
      <c r="F227" s="90"/>
    </row>
    <row r="228">
      <c r="C228" s="79" t="s">
        <v>55</v>
      </c>
      <c r="D228" s="80" t="s">
        <v>5</v>
      </c>
      <c r="E228" s="80" t="s">
        <v>57</v>
      </c>
      <c r="F228" s="81" t="s">
        <v>8</v>
      </c>
    </row>
    <row r="229">
      <c r="C229" s="68" t="str">
        <f>C27</f>
        <v/>
      </c>
      <c r="D229" s="69" t="str">
        <f>B27</f>
        <v/>
      </c>
      <c r="E229" s="70">
        <f t="shared" ref="E229:F229" si="51">SUM(E230:E235)</f>
        <v>1000</v>
      </c>
      <c r="F229" s="84">
        <f t="shared" si="51"/>
        <v>0</v>
      </c>
    </row>
    <row r="230">
      <c r="C230" s="44">
        <v>43408.0</v>
      </c>
      <c r="D230" s="73">
        <v>1000.0</v>
      </c>
      <c r="E230">
        <f t="shared" ref="E230:E236" si="52">D230-$D$229</f>
        <v>1000</v>
      </c>
      <c r="F230" s="76"/>
    </row>
    <row r="231">
      <c r="C231" s="44">
        <v>43409.0</v>
      </c>
      <c r="D231" s="73"/>
      <c r="E231">
        <f t="shared" si="52"/>
        <v>0</v>
      </c>
      <c r="F231" s="74"/>
    </row>
    <row r="232">
      <c r="C232" s="44">
        <v>43410.0</v>
      </c>
      <c r="D232" s="73"/>
      <c r="E232">
        <f t="shared" si="52"/>
        <v>0</v>
      </c>
      <c r="F232" s="74"/>
    </row>
    <row r="233">
      <c r="C233" s="44">
        <v>43411.0</v>
      </c>
      <c r="D233" s="73"/>
      <c r="E233">
        <f t="shared" si="52"/>
        <v>0</v>
      </c>
      <c r="F233" s="76"/>
    </row>
    <row r="234">
      <c r="C234" s="44">
        <v>43412.0</v>
      </c>
      <c r="D234" s="73"/>
      <c r="E234">
        <f t="shared" si="52"/>
        <v>0</v>
      </c>
      <c r="F234" s="74"/>
    </row>
    <row r="235">
      <c r="C235" s="44">
        <v>43413.0</v>
      </c>
      <c r="D235" s="73"/>
      <c r="E235">
        <f t="shared" si="52"/>
        <v>0</v>
      </c>
      <c r="F235" s="74"/>
    </row>
    <row r="236">
      <c r="C236" s="46"/>
      <c r="D236" s="92"/>
      <c r="E236">
        <f t="shared" si="52"/>
        <v>0</v>
      </c>
      <c r="F236" s="90"/>
    </row>
    <row r="237">
      <c r="C237" s="79" t="s">
        <v>55</v>
      </c>
      <c r="D237" s="80" t="s">
        <v>5</v>
      </c>
      <c r="E237" s="80" t="s">
        <v>57</v>
      </c>
      <c r="F237" s="81" t="s">
        <v>8</v>
      </c>
    </row>
    <row r="238">
      <c r="C238" s="68" t="str">
        <f>C28</f>
        <v/>
      </c>
      <c r="D238" s="69" t="str">
        <f>B28</f>
        <v/>
      </c>
      <c r="E238" s="70">
        <f t="shared" ref="E238:F238" si="53">SUM(E239:E244)</f>
        <v>1000</v>
      </c>
      <c r="F238" s="84">
        <f t="shared" si="53"/>
        <v>0</v>
      </c>
    </row>
    <row r="239">
      <c r="C239" s="44">
        <v>43408.0</v>
      </c>
      <c r="D239" s="73">
        <v>1000.0</v>
      </c>
      <c r="E239">
        <f t="shared" ref="E239:E245" si="54">D239-$D$238</f>
        <v>1000</v>
      </c>
      <c r="F239" s="76"/>
    </row>
    <row r="240">
      <c r="C240" s="44">
        <v>43409.0</v>
      </c>
      <c r="D240" s="73"/>
      <c r="E240">
        <f t="shared" si="54"/>
        <v>0</v>
      </c>
      <c r="F240" s="74"/>
    </row>
    <row r="241">
      <c r="C241" s="44">
        <v>43410.0</v>
      </c>
      <c r="D241" s="73"/>
      <c r="E241">
        <f t="shared" si="54"/>
        <v>0</v>
      </c>
      <c r="F241" s="74"/>
    </row>
    <row r="242">
      <c r="C242" s="44">
        <v>43411.0</v>
      </c>
      <c r="D242" s="73"/>
      <c r="E242">
        <f t="shared" si="54"/>
        <v>0</v>
      </c>
      <c r="F242" s="76"/>
    </row>
    <row r="243">
      <c r="C243" s="44">
        <v>43412.0</v>
      </c>
      <c r="D243" s="73"/>
      <c r="E243">
        <f t="shared" si="54"/>
        <v>0</v>
      </c>
      <c r="F243" s="74"/>
    </row>
    <row r="244">
      <c r="C244" s="44">
        <v>43413.0</v>
      </c>
      <c r="D244" s="73"/>
      <c r="E244">
        <f t="shared" si="54"/>
        <v>0</v>
      </c>
      <c r="F244" s="74"/>
    </row>
    <row r="245">
      <c r="C245" s="46"/>
      <c r="D245" s="92"/>
      <c r="E245">
        <f t="shared" si="54"/>
        <v>0</v>
      </c>
      <c r="F245" s="90"/>
    </row>
  </sheetData>
  <mergeCells count="1">
    <mergeCell ref="U3:W3"/>
  </mergeCells>
  <conditionalFormatting sqref="D5:J28 K2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E5:E28 F12 F21:J21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F5:F28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G5:G28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H5:J28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I5:J28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K5:K28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L5:L28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P5:P28">
    <cfRule type="colorScale" priority="9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Q5:Q28">
    <cfRule type="colorScale" priority="10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M5:M28">
    <cfRule type="colorScale" priority="1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8:M28">
    <cfRule type="cellIs" dxfId="0" priority="12" operator="notBetween">
      <formula>1</formula>
      <formula>16</formula>
    </cfRule>
  </conditionalFormatting>
  <conditionalFormatting sqref="D17:J28 K21">
    <cfRule type="notContainsBlanks" dxfId="1" priority="13">
      <formula>LEN(TRIM(D17))&gt;0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14"/>
    <col customWidth="1" min="2" max="2" width="13.71"/>
    <col customWidth="1" min="3" max="3" width="12.29"/>
  </cols>
  <sheetData>
    <row r="1">
      <c r="A1" s="40" t="s">
        <v>20</v>
      </c>
      <c r="B1" s="42">
        <v>0.4354166666666667</v>
      </c>
      <c r="C1" s="42"/>
      <c r="D1" s="43"/>
      <c r="E1" s="43">
        <v>0.4583333333333333</v>
      </c>
    </row>
    <row r="2">
      <c r="A2" s="44"/>
      <c r="B2" s="27" t="s">
        <v>25</v>
      </c>
      <c r="C2" s="27" t="s">
        <v>26</v>
      </c>
      <c r="D2" s="45" t="s">
        <v>27</v>
      </c>
      <c r="E2" s="27" t="s">
        <v>28</v>
      </c>
    </row>
    <row r="3">
      <c r="A3" s="15"/>
      <c r="B3" s="45" t="s">
        <v>29</v>
      </c>
      <c r="C3" s="27" t="s">
        <v>30</v>
      </c>
      <c r="D3" s="45" t="s">
        <v>31</v>
      </c>
      <c r="E3" s="27" t="s">
        <v>32</v>
      </c>
    </row>
    <row r="4">
      <c r="A4" s="15"/>
      <c r="B4" s="27" t="s">
        <v>33</v>
      </c>
      <c r="C4" s="45" t="s">
        <v>34</v>
      </c>
      <c r="D4" s="27" t="s">
        <v>35</v>
      </c>
      <c r="E4" s="27" t="s">
        <v>36</v>
      </c>
    </row>
    <row r="5">
      <c r="A5" s="46"/>
      <c r="B5" s="45" t="s">
        <v>37</v>
      </c>
      <c r="C5" s="45" t="s">
        <v>38</v>
      </c>
      <c r="D5" s="27" t="s">
        <v>39</v>
      </c>
      <c r="E5" s="27" t="s">
        <v>40</v>
      </c>
    </row>
    <row r="6">
      <c r="A6" s="40" t="s">
        <v>41</v>
      </c>
      <c r="B6" s="42">
        <v>0.44027777777777777</v>
      </c>
      <c r="C6" s="42"/>
      <c r="D6" s="43"/>
      <c r="E6" s="43">
        <v>0.45694444444444443</v>
      </c>
    </row>
    <row r="7">
      <c r="A7" s="47"/>
      <c r="B7" s="27" t="s">
        <v>27</v>
      </c>
      <c r="C7" s="27" t="s">
        <v>42</v>
      </c>
      <c r="D7" s="45" t="s">
        <v>39</v>
      </c>
      <c r="E7" s="45" t="s">
        <v>25</v>
      </c>
    </row>
    <row r="8">
      <c r="A8" s="15"/>
      <c r="B8" s="45" t="s">
        <v>34</v>
      </c>
      <c r="C8" s="45" t="s">
        <v>43</v>
      </c>
      <c r="D8" s="27" t="s">
        <v>35</v>
      </c>
      <c r="E8" s="27" t="s">
        <v>29</v>
      </c>
    </row>
    <row r="9" ht="14.25" customHeight="1">
      <c r="A9" s="15"/>
      <c r="B9" s="45" t="s">
        <v>32</v>
      </c>
      <c r="C9" s="45" t="s">
        <v>28</v>
      </c>
      <c r="D9" s="45" t="s">
        <v>36</v>
      </c>
      <c r="E9" s="45" t="s">
        <v>44</v>
      </c>
    </row>
    <row r="10">
      <c r="A10" s="46"/>
      <c r="B10" s="27" t="s">
        <v>40</v>
      </c>
      <c r="C10" s="27" t="s">
        <v>33</v>
      </c>
      <c r="D10" s="27" t="s">
        <v>26</v>
      </c>
      <c r="E10" s="27" t="s">
        <v>38</v>
      </c>
    </row>
    <row r="11">
      <c r="A11" s="40" t="s">
        <v>45</v>
      </c>
      <c r="B11" s="42">
        <v>0.4354166666666667</v>
      </c>
      <c r="C11" s="42"/>
      <c r="D11" s="43"/>
      <c r="E11" s="43">
        <v>0.4583333333333333</v>
      </c>
    </row>
    <row r="12">
      <c r="A12" s="47"/>
      <c r="B12" s="27" t="s">
        <v>39</v>
      </c>
      <c r="C12" s="45" t="s">
        <v>32</v>
      </c>
      <c r="D12" s="45" t="s">
        <v>28</v>
      </c>
      <c r="E12" s="27" t="s">
        <v>42</v>
      </c>
      <c r="H12" s="49"/>
    </row>
    <row r="13">
      <c r="A13" s="15"/>
      <c r="B13" s="27" t="s">
        <v>40</v>
      </c>
      <c r="C13" s="27" t="s">
        <v>25</v>
      </c>
      <c r="D13" s="27" t="s">
        <v>27</v>
      </c>
      <c r="E13" s="45" t="s">
        <v>35</v>
      </c>
    </row>
    <row r="14">
      <c r="A14" s="15"/>
      <c r="B14" s="45" t="s">
        <v>33</v>
      </c>
      <c r="C14" s="45" t="s">
        <v>46</v>
      </c>
      <c r="D14" s="45" t="s">
        <v>30</v>
      </c>
      <c r="E14" s="45" t="s">
        <v>43</v>
      </c>
    </row>
    <row r="15">
      <c r="A15" s="46"/>
      <c r="B15" s="45" t="s">
        <v>29</v>
      </c>
      <c r="C15" s="27" t="s">
        <v>26</v>
      </c>
      <c r="D15" s="27" t="s">
        <v>38</v>
      </c>
      <c r="E15" s="27" t="s">
        <v>36</v>
      </c>
    </row>
    <row r="16">
      <c r="A16" s="40" t="s">
        <v>47</v>
      </c>
      <c r="B16" s="42">
        <v>0.3958333333333333</v>
      </c>
      <c r="C16" s="42"/>
      <c r="D16" s="43"/>
      <c r="E16" s="43">
        <v>0.4125</v>
      </c>
    </row>
    <row r="17">
      <c r="A17" s="47"/>
      <c r="B17" s="45" t="s">
        <v>42</v>
      </c>
      <c r="C17" s="45" t="s">
        <v>34</v>
      </c>
      <c r="D17" s="45" t="s">
        <v>32</v>
      </c>
      <c r="E17" s="45" t="s">
        <v>29</v>
      </c>
    </row>
    <row r="18">
      <c r="A18" s="15"/>
      <c r="B18" s="27" t="s">
        <v>27</v>
      </c>
      <c r="C18" s="27" t="s">
        <v>36</v>
      </c>
      <c r="D18" s="27" t="s">
        <v>25</v>
      </c>
      <c r="E18" s="27" t="s">
        <v>26</v>
      </c>
    </row>
    <row r="19">
      <c r="A19" s="15"/>
      <c r="B19" s="27" t="s">
        <v>48</v>
      </c>
      <c r="C19" s="27" t="s">
        <v>30</v>
      </c>
      <c r="D19" s="45" t="s">
        <v>40</v>
      </c>
      <c r="E19" s="45" t="s">
        <v>38</v>
      </c>
    </row>
    <row r="20">
      <c r="A20" s="46"/>
      <c r="B20" s="45" t="s">
        <v>39</v>
      </c>
      <c r="C20" s="45" t="s">
        <v>35</v>
      </c>
      <c r="D20" s="27" t="s">
        <v>49</v>
      </c>
      <c r="E20" s="27" t="s">
        <v>50</v>
      </c>
    </row>
    <row r="21">
      <c r="A21" s="40" t="s">
        <v>51</v>
      </c>
      <c r="B21" s="42">
        <v>0.42777777777777776</v>
      </c>
      <c r="C21" s="42"/>
      <c r="D21" s="43"/>
      <c r="E21" s="43">
        <v>0.45069444444444445</v>
      </c>
    </row>
    <row r="22">
      <c r="A22" s="15"/>
      <c r="B22" s="45" t="s">
        <v>26</v>
      </c>
      <c r="C22" s="50" t="s">
        <v>40</v>
      </c>
      <c r="D22" s="45" t="s">
        <v>34</v>
      </c>
      <c r="E22" s="45" t="s">
        <v>30</v>
      </c>
    </row>
    <row r="23">
      <c r="A23" s="15"/>
      <c r="B23" s="45" t="s">
        <v>52</v>
      </c>
      <c r="C23" s="45" t="s">
        <v>35</v>
      </c>
      <c r="D23" s="27" t="s">
        <v>28</v>
      </c>
      <c r="E23" s="27" t="s">
        <v>38</v>
      </c>
    </row>
    <row r="24">
      <c r="A24" s="15"/>
      <c r="B24" s="50" t="s">
        <v>31</v>
      </c>
      <c r="C24" s="45" t="s">
        <v>36</v>
      </c>
      <c r="D24" s="45" t="s">
        <v>39</v>
      </c>
      <c r="E24" s="51" t="s">
        <v>25</v>
      </c>
      <c r="F24" s="52"/>
    </row>
    <row r="25">
      <c r="A25" s="46"/>
      <c r="B25" s="27" t="s">
        <v>27</v>
      </c>
      <c r="C25" s="27" t="s">
        <v>43</v>
      </c>
      <c r="D25" s="27" t="s">
        <v>29</v>
      </c>
      <c r="E25" s="53" t="s">
        <v>33</v>
      </c>
      <c r="F25" s="52"/>
    </row>
    <row r="26">
      <c r="A26" s="40" t="s">
        <v>53</v>
      </c>
      <c r="B26" s="42">
        <v>0.4791666666666667</v>
      </c>
      <c r="C26" s="54"/>
      <c r="D26" s="55"/>
      <c r="E26" s="56">
        <v>0.49583333333333335</v>
      </c>
      <c r="F26" s="52"/>
    </row>
    <row r="27">
      <c r="A27" s="15"/>
      <c r="B27" s="27" t="s">
        <v>25</v>
      </c>
      <c r="C27" s="45" t="s">
        <v>28</v>
      </c>
      <c r="D27" s="45" t="s">
        <v>38</v>
      </c>
      <c r="E27" s="53" t="s">
        <v>34</v>
      </c>
      <c r="F27" s="52"/>
    </row>
    <row r="28">
      <c r="A28" s="15"/>
      <c r="B28" s="45" t="s">
        <v>29</v>
      </c>
      <c r="C28" s="57" t="s">
        <v>36</v>
      </c>
      <c r="D28" s="45" t="s">
        <v>26</v>
      </c>
      <c r="E28" s="51" t="s">
        <v>42</v>
      </c>
      <c r="F28" s="52"/>
    </row>
    <row r="29">
      <c r="A29" s="15"/>
      <c r="B29" s="27" t="s">
        <v>33</v>
      </c>
      <c r="C29" s="27" t="s">
        <v>30</v>
      </c>
      <c r="D29" s="27" t="s">
        <v>39</v>
      </c>
      <c r="E29" s="53" t="s">
        <v>40</v>
      </c>
      <c r="F29" s="52"/>
    </row>
    <row r="30">
      <c r="A30" s="46"/>
      <c r="B30" s="45" t="s">
        <v>37</v>
      </c>
      <c r="C30" s="45" t="s">
        <v>32</v>
      </c>
      <c r="D30" s="27" t="s">
        <v>35</v>
      </c>
      <c r="E30" s="51" t="s">
        <v>27</v>
      </c>
      <c r="F30" s="52"/>
    </row>
    <row r="32">
      <c r="A32" s="58" t="s">
        <v>54</v>
      </c>
    </row>
    <row r="36">
      <c r="A36" s="59"/>
    </row>
  </sheetData>
  <drawing r:id="rId1"/>
</worksheet>
</file>